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4f8427974f7cbfe2/"/>
    </mc:Choice>
  </mc:AlternateContent>
  <xr:revisionPtr revIDLastSave="274" documentId="8_{FD837288-1FA0-A54C-83D1-FA9996673D35}" xr6:coauthVersionLast="47" xr6:coauthVersionMax="47" xr10:uidLastSave="{38134C73-685E-4ED3-AEA6-BF71CBE8A81A}"/>
  <bookViews>
    <workbookView xWindow="-120" yWindow="-120" windowWidth="29040" windowHeight="15720" xr2:uid="{0A980BA9-D253-4980-8F2D-98B73FC5815D}"/>
  </bookViews>
  <sheets>
    <sheet name="Tabelle1" sheetId="1" r:id="rId1"/>
    <sheet name="Tabelle3" sheetId="3" r:id="rId2"/>
    <sheet name="Tabelle2" sheetId="2" r:id="rId3"/>
  </sheets>
  <definedNames>
    <definedName name="_xlnm._FilterDatabase" localSheetId="0" hidden="1">Tabelle1!$B$71:$M$71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  <c r="I71" i="1"/>
  <c r="B71" i="1"/>
  <c r="I35" i="1"/>
  <c r="J10" i="1"/>
  <c r="F159" i="1"/>
  <c r="K159" i="1"/>
  <c r="P159" i="1"/>
  <c r="B199" i="1"/>
  <c r="B198" i="1"/>
  <c r="W2" i="1"/>
  <c r="B204" i="1"/>
  <c r="B203" i="1"/>
  <c r="B202" i="1"/>
  <c r="B201" i="1"/>
  <c r="B200" i="1"/>
  <c r="B197" i="1"/>
  <c r="B196" i="1"/>
  <c r="B195" i="1" a="1"/>
  <c r="B195" i="1"/>
  <c r="B194" i="1"/>
  <c r="B193" i="1"/>
  <c r="I190" i="1"/>
  <c r="N158" i="1"/>
  <c r="S158" i="1"/>
  <c r="R158" i="1"/>
  <c r="Q158" i="1"/>
  <c r="S190" i="1"/>
  <c r="N190" i="1"/>
  <c r="D190" i="1"/>
  <c r="P189" i="1"/>
  <c r="K188" i="1"/>
  <c r="P187" i="1"/>
  <c r="P186" i="1"/>
  <c r="P185" i="1"/>
  <c r="F184" i="1"/>
  <c r="K183" i="1"/>
  <c r="P182" i="1"/>
  <c r="P181" i="1"/>
  <c r="P180" i="1"/>
  <c r="P179" i="1"/>
  <c r="K178" i="1"/>
  <c r="P177" i="1"/>
  <c r="P176" i="1"/>
  <c r="P175" i="1"/>
  <c r="P174" i="1"/>
  <c r="K173" i="1"/>
  <c r="P172" i="1"/>
  <c r="P171" i="1"/>
  <c r="P170" i="1"/>
  <c r="P169" i="1"/>
  <c r="K168" i="1"/>
  <c r="P167" i="1"/>
  <c r="P166" i="1"/>
  <c r="P165" i="1"/>
  <c r="P164" i="1"/>
  <c r="K163" i="1"/>
  <c r="P162" i="1"/>
  <c r="P161" i="1"/>
  <c r="P160" i="1"/>
  <c r="S118" i="1"/>
  <c r="E71" i="1"/>
  <c r="D71" i="1"/>
  <c r="F71" i="1"/>
  <c r="G71" i="1"/>
  <c r="H71" i="1"/>
  <c r="J71" i="1"/>
  <c r="K71" i="1"/>
  <c r="L71" i="1"/>
  <c r="M71" i="1"/>
  <c r="P35" i="1"/>
  <c r="Q35" i="1"/>
  <c r="D118" i="1"/>
  <c r="S154" i="1"/>
  <c r="N154" i="1"/>
  <c r="I154" i="1"/>
  <c r="D154" i="1"/>
  <c r="L86" i="1"/>
  <c r="Q86" i="1"/>
  <c r="B122" i="1"/>
  <c r="M86" i="1"/>
  <c r="R86" i="1"/>
  <c r="C122" i="1"/>
  <c r="H122" i="1"/>
  <c r="N86" i="1"/>
  <c r="S86" i="1"/>
  <c r="D122" i="1"/>
  <c r="S122" i="1"/>
  <c r="A3" i="1"/>
  <c r="A39" i="1"/>
  <c r="A87" i="1"/>
  <c r="K87" i="1"/>
  <c r="P87" i="1"/>
  <c r="A123" i="1"/>
  <c r="K123" i="1"/>
  <c r="A4" i="1"/>
  <c r="A40" i="1"/>
  <c r="A5" i="1"/>
  <c r="A41" i="1"/>
  <c r="A33" i="1"/>
  <c r="A69" i="1"/>
  <c r="F117" i="1"/>
  <c r="A6" i="1"/>
  <c r="A42" i="1"/>
  <c r="F90" i="1"/>
  <c r="K90" i="1"/>
  <c r="P90" i="1"/>
  <c r="A126" i="1"/>
  <c r="P126" i="1"/>
  <c r="A7" i="1"/>
  <c r="A43" i="1"/>
  <c r="A8" i="1"/>
  <c r="A44" i="1"/>
  <c r="A9" i="1"/>
  <c r="A45" i="1"/>
  <c r="A10" i="1"/>
  <c r="A46" i="1"/>
  <c r="A94" i="1"/>
  <c r="A11" i="1"/>
  <c r="A47" i="1"/>
  <c r="A95" i="1"/>
  <c r="A12" i="1"/>
  <c r="A48" i="1"/>
  <c r="K96" i="1"/>
  <c r="P96" i="1"/>
  <c r="A132" i="1"/>
  <c r="F132" i="1"/>
  <c r="A13" i="1"/>
  <c r="A49" i="1"/>
  <c r="K97" i="1"/>
  <c r="P97" i="1"/>
  <c r="A133" i="1"/>
  <c r="A14" i="1"/>
  <c r="A50" i="1"/>
  <c r="A15" i="1"/>
  <c r="A51" i="1"/>
  <c r="F99" i="1"/>
  <c r="K99" i="1"/>
  <c r="P99" i="1"/>
  <c r="A135" i="1"/>
  <c r="K135" i="1"/>
  <c r="A16" i="1"/>
  <c r="A52" i="1"/>
  <c r="F100" i="1"/>
  <c r="A100" i="1"/>
  <c r="A17" i="1"/>
  <c r="A53" i="1"/>
  <c r="F101" i="1"/>
  <c r="A101" i="1"/>
  <c r="A18" i="1"/>
  <c r="A54" i="1"/>
  <c r="A19" i="1"/>
  <c r="A55" i="1"/>
  <c r="A20" i="1"/>
  <c r="A56" i="1"/>
  <c r="A104" i="1"/>
  <c r="K104" i="1"/>
  <c r="P104" i="1"/>
  <c r="A140" i="1"/>
  <c r="P140" i="1"/>
  <c r="A21" i="1"/>
  <c r="A57" i="1"/>
  <c r="K105" i="1"/>
  <c r="P105" i="1"/>
  <c r="A141" i="1"/>
  <c r="A22" i="1"/>
  <c r="A58" i="1"/>
  <c r="A23" i="1"/>
  <c r="A59" i="1"/>
  <c r="A107" i="1"/>
  <c r="A24" i="1"/>
  <c r="A60" i="1"/>
  <c r="F108" i="1"/>
  <c r="A108" i="1"/>
  <c r="A25" i="1"/>
  <c r="A61" i="1"/>
  <c r="K109" i="1"/>
  <c r="P109" i="1"/>
  <c r="A145" i="1"/>
  <c r="A26" i="1"/>
  <c r="A62" i="1"/>
  <c r="F110" i="1"/>
  <c r="A27" i="1"/>
  <c r="A63" i="1"/>
  <c r="A111" i="1"/>
  <c r="F111" i="1"/>
  <c r="A28" i="1"/>
  <c r="A64" i="1"/>
  <c r="A29" i="1"/>
  <c r="A65" i="1"/>
  <c r="K113" i="1"/>
  <c r="P113" i="1"/>
  <c r="A149" i="1"/>
  <c r="P149" i="1"/>
  <c r="A30" i="1"/>
  <c r="A66" i="1"/>
  <c r="K114" i="1"/>
  <c r="P114" i="1"/>
  <c r="A150" i="1"/>
  <c r="A31" i="1"/>
  <c r="A67" i="1"/>
  <c r="F115" i="1"/>
  <c r="A32" i="1"/>
  <c r="A68" i="1"/>
  <c r="F116" i="1"/>
  <c r="N118" i="1"/>
  <c r="I118" i="1"/>
  <c r="O35" i="1"/>
  <c r="B38" i="1"/>
  <c r="C38" i="1"/>
  <c r="D38" i="1"/>
  <c r="E38" i="1"/>
  <c r="F38" i="1"/>
  <c r="G38" i="1"/>
  <c r="H38" i="1"/>
  <c r="I38" i="1"/>
  <c r="J38" i="1"/>
  <c r="K38" i="1"/>
  <c r="L38" i="1"/>
  <c r="M38" i="1"/>
  <c r="O2" i="1"/>
  <c r="P2" i="1"/>
  <c r="Q2" i="1"/>
  <c r="R2" i="1"/>
  <c r="S2" i="1"/>
  <c r="T2" i="1"/>
  <c r="U2" i="1"/>
  <c r="V2" i="1"/>
  <c r="X2" i="1"/>
  <c r="Y2" i="1"/>
  <c r="Z2" i="1"/>
  <c r="B35" i="1"/>
  <c r="C35" i="1"/>
  <c r="D35" i="1"/>
  <c r="E35" i="1"/>
  <c r="F35" i="1"/>
  <c r="G35" i="1"/>
  <c r="H35" i="1"/>
  <c r="K35" i="1"/>
  <c r="L35" i="1"/>
  <c r="M35" i="1"/>
  <c r="R35" i="1"/>
  <c r="S35" i="1"/>
  <c r="T35" i="1"/>
  <c r="U35" i="1"/>
  <c r="V35" i="1"/>
  <c r="W35" i="1"/>
  <c r="X35" i="1"/>
  <c r="Z35" i="1"/>
  <c r="Y35" i="1"/>
  <c r="P163" i="1"/>
  <c r="P173" i="1"/>
  <c r="P168" i="1"/>
  <c r="P188" i="1"/>
  <c r="P178" i="1"/>
  <c r="F181" i="1"/>
  <c r="P183" i="1"/>
  <c r="F164" i="1"/>
  <c r="F174" i="1"/>
  <c r="F179" i="1"/>
  <c r="K164" i="1"/>
  <c r="K174" i="1"/>
  <c r="K184" i="1"/>
  <c r="P184" i="1"/>
  <c r="F165" i="1"/>
  <c r="F185" i="1"/>
  <c r="K180" i="1"/>
  <c r="F169" i="1"/>
  <c r="F189" i="1"/>
  <c r="K169" i="1"/>
  <c r="K189" i="1"/>
  <c r="F160" i="1"/>
  <c r="F170" i="1"/>
  <c r="F175" i="1"/>
  <c r="F180" i="1"/>
  <c r="K160" i="1"/>
  <c r="K165" i="1"/>
  <c r="K170" i="1"/>
  <c r="K175" i="1"/>
  <c r="K185" i="1"/>
  <c r="F161" i="1"/>
  <c r="F166" i="1"/>
  <c r="F171" i="1"/>
  <c r="F176" i="1"/>
  <c r="F186" i="1"/>
  <c r="K161" i="1"/>
  <c r="K166" i="1"/>
  <c r="K171" i="1"/>
  <c r="K176" i="1"/>
  <c r="K181" i="1"/>
  <c r="K186" i="1"/>
  <c r="G158" i="1"/>
  <c r="H158" i="1"/>
  <c r="I158" i="1"/>
  <c r="F162" i="1"/>
  <c r="F167" i="1"/>
  <c r="F172" i="1"/>
  <c r="F177" i="1"/>
  <c r="F182" i="1"/>
  <c r="F187" i="1"/>
  <c r="L158" i="1"/>
  <c r="K162" i="1"/>
  <c r="K167" i="1"/>
  <c r="K172" i="1"/>
  <c r="K177" i="1"/>
  <c r="K182" i="1"/>
  <c r="K187" i="1"/>
  <c r="M158" i="1"/>
  <c r="F163" i="1"/>
  <c r="F168" i="1"/>
  <c r="F173" i="1"/>
  <c r="F178" i="1"/>
  <c r="F183" i="1"/>
  <c r="F188" i="1"/>
  <c r="K179" i="1"/>
  <c r="A103" i="1"/>
  <c r="A110" i="1"/>
  <c r="A117" i="1"/>
  <c r="K92" i="1"/>
  <c r="P92" i="1"/>
  <c r="A128" i="1"/>
  <c r="F128" i="1"/>
  <c r="F92" i="1"/>
  <c r="F104" i="1"/>
  <c r="F96" i="1"/>
  <c r="F109" i="1"/>
  <c r="K126" i="1"/>
  <c r="F126" i="1"/>
  <c r="F123" i="1"/>
  <c r="F95" i="1"/>
  <c r="F149" i="1"/>
  <c r="A113" i="1"/>
  <c r="A96" i="1"/>
  <c r="F113" i="1"/>
  <c r="P123" i="1"/>
  <c r="K95" i="1"/>
  <c r="P95" i="1"/>
  <c r="A131" i="1"/>
  <c r="P131" i="1"/>
  <c r="K111" i="1"/>
  <c r="P111" i="1"/>
  <c r="A147" i="1"/>
  <c r="P147" i="1"/>
  <c r="A88" i="1"/>
  <c r="F88" i="1"/>
  <c r="K88" i="1"/>
  <c r="P88" i="1"/>
  <c r="A124" i="1"/>
  <c r="P124" i="1"/>
  <c r="A102" i="1"/>
  <c r="F102" i="1"/>
  <c r="A109" i="1"/>
  <c r="K100" i="1"/>
  <c r="P100" i="1"/>
  <c r="A136" i="1"/>
  <c r="R122" i="1"/>
  <c r="M122" i="1"/>
  <c r="F87" i="1"/>
  <c r="F114" i="1"/>
  <c r="A99" i="1"/>
  <c r="F94" i="1"/>
  <c r="A92" i="1"/>
  <c r="A97" i="1"/>
  <c r="A90" i="1"/>
  <c r="K94" i="1"/>
  <c r="P94" i="1"/>
  <c r="A130" i="1"/>
  <c r="K149" i="1"/>
  <c r="K117" i="1"/>
  <c r="P117" i="1"/>
  <c r="A153" i="1"/>
  <c r="F153" i="1"/>
  <c r="K133" i="1"/>
  <c r="P133" i="1"/>
  <c r="F133" i="1"/>
  <c r="F89" i="1"/>
  <c r="A89" i="1"/>
  <c r="K89" i="1"/>
  <c r="P89" i="1"/>
  <c r="A125" i="1"/>
  <c r="F103" i="1"/>
  <c r="K103" i="1"/>
  <c r="P103" i="1"/>
  <c r="A139" i="1"/>
  <c r="A98" i="1"/>
  <c r="K98" i="1"/>
  <c r="P98" i="1"/>
  <c r="A134" i="1"/>
  <c r="F98" i="1"/>
  <c r="G122" i="1"/>
  <c r="L122" i="1"/>
  <c r="Q122" i="1"/>
  <c r="F112" i="1"/>
  <c r="A112" i="1"/>
  <c r="K112" i="1"/>
  <c r="P112" i="1"/>
  <c r="A148" i="1"/>
  <c r="F93" i="1"/>
  <c r="A93" i="1"/>
  <c r="K93" i="1"/>
  <c r="P93" i="1"/>
  <c r="A129" i="1"/>
  <c r="K116" i="1"/>
  <c r="P116" i="1"/>
  <c r="A152" i="1"/>
  <c r="A116" i="1"/>
  <c r="P128" i="1"/>
  <c r="K128" i="1"/>
  <c r="I122" i="1"/>
  <c r="N122" i="1"/>
  <c r="P135" i="1"/>
  <c r="F135" i="1"/>
  <c r="F91" i="1"/>
  <c r="A91" i="1"/>
  <c r="K91" i="1"/>
  <c r="P91" i="1"/>
  <c r="A127" i="1"/>
  <c r="K132" i="1"/>
  <c r="F106" i="1"/>
  <c r="K106" i="1"/>
  <c r="P106" i="1"/>
  <c r="A142" i="1"/>
  <c r="A106" i="1"/>
  <c r="P132" i="1"/>
  <c r="K145" i="1"/>
  <c r="F145" i="1"/>
  <c r="P145" i="1"/>
  <c r="K150" i="1"/>
  <c r="F150" i="1"/>
  <c r="P150" i="1"/>
  <c r="P141" i="1"/>
  <c r="K141" i="1"/>
  <c r="F141" i="1"/>
  <c r="A105" i="1"/>
  <c r="F105" i="1"/>
  <c r="A114" i="1"/>
  <c r="K101" i="1"/>
  <c r="P101" i="1"/>
  <c r="A137" i="1"/>
  <c r="K115" i="1"/>
  <c r="P115" i="1"/>
  <c r="A151" i="1"/>
  <c r="A115" i="1"/>
  <c r="K107" i="1"/>
  <c r="P107" i="1"/>
  <c r="A143" i="1"/>
  <c r="F107" i="1"/>
  <c r="F97" i="1"/>
  <c r="K108" i="1"/>
  <c r="P108" i="1"/>
  <c r="A144" i="1"/>
  <c r="K140" i="1"/>
  <c r="K102" i="1"/>
  <c r="P102" i="1"/>
  <c r="A138" i="1"/>
  <c r="F140" i="1"/>
  <c r="K110" i="1"/>
  <c r="P110" i="1"/>
  <c r="A146" i="1"/>
  <c r="J35" i="1"/>
  <c r="F131" i="1"/>
  <c r="F124" i="1"/>
  <c r="K147" i="1"/>
  <c r="F147" i="1"/>
  <c r="K131" i="1"/>
  <c r="F130" i="1"/>
  <c r="P130" i="1"/>
  <c r="K130" i="1"/>
  <c r="F136" i="1"/>
  <c r="P136" i="1"/>
  <c r="K136" i="1"/>
  <c r="K153" i="1"/>
  <c r="P153" i="1"/>
  <c r="K124" i="1"/>
  <c r="K142" i="1"/>
  <c r="F142" i="1"/>
  <c r="P142" i="1"/>
  <c r="K137" i="1"/>
  <c r="P137" i="1"/>
  <c r="F137" i="1"/>
  <c r="F139" i="1"/>
  <c r="K139" i="1"/>
  <c r="P139" i="1"/>
  <c r="P146" i="1"/>
  <c r="K146" i="1"/>
  <c r="F146" i="1"/>
  <c r="P151" i="1"/>
  <c r="K151" i="1"/>
  <c r="F151" i="1"/>
  <c r="K148" i="1"/>
  <c r="P148" i="1"/>
  <c r="F148" i="1"/>
  <c r="P127" i="1"/>
  <c r="F127" i="1"/>
  <c r="K127" i="1"/>
  <c r="K134" i="1"/>
  <c r="F134" i="1"/>
  <c r="P134" i="1"/>
  <c r="P125" i="1"/>
  <c r="F125" i="1"/>
  <c r="K125" i="1"/>
  <c r="F138" i="1"/>
  <c r="P138" i="1"/>
  <c r="K138" i="1"/>
  <c r="K144" i="1"/>
  <c r="P144" i="1"/>
  <c r="F144" i="1"/>
  <c r="F152" i="1"/>
  <c r="K152" i="1"/>
  <c r="P152" i="1"/>
  <c r="K129" i="1"/>
  <c r="P129" i="1"/>
  <c r="F129" i="1"/>
  <c r="P143" i="1"/>
  <c r="F143" i="1"/>
  <c r="K143" i="1"/>
  <c r="B76" i="1" l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<sst xmlns="http://schemas.openxmlformats.org/spreadsheetml/2006/main" count="85" uniqueCount="44">
  <si>
    <t>Temp Max</t>
  </si>
  <si>
    <t>Temp Min</t>
  </si>
  <si>
    <t>Januar</t>
  </si>
  <si>
    <t>Februar</t>
  </si>
  <si>
    <t>März</t>
  </si>
  <si>
    <t>Aprill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</si>
  <si>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</si>
  <si>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</si>
  <si>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</si>
  <si>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</si>
  <si>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</si>
  <si>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</si>
  <si>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</si>
  <si>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</si>
  <si>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Regen</t>
  </si>
  <si>
    <t>Gesammt Regensumme Jahr</t>
  </si>
  <si>
    <t>Litter</t>
  </si>
  <si>
    <t>januar</t>
  </si>
  <si>
    <t>Max</t>
  </si>
  <si>
    <t>avg</t>
  </si>
  <si>
    <t>SEN(kj/m2</t>
  </si>
  <si>
    <t>April</t>
  </si>
  <si>
    <t>Gesammt</t>
  </si>
  <si>
    <t>Sep</t>
  </si>
  <si>
    <t>max</t>
  </si>
  <si>
    <t>AVG</t>
  </si>
  <si>
    <t>Febuar</t>
  </si>
  <si>
    <t>Grünlandtemp</t>
  </si>
  <si>
    <t>ja</t>
  </si>
  <si>
    <t>fe</t>
  </si>
  <si>
    <t>mä</t>
  </si>
  <si>
    <t>Ap</t>
  </si>
  <si>
    <t>Ma</t>
  </si>
  <si>
    <t>Ju</t>
  </si>
  <si>
    <t>Jul</t>
  </si>
  <si>
    <t>Au</t>
  </si>
  <si>
    <t>Se</t>
  </si>
  <si>
    <t>Ok</t>
  </si>
  <si>
    <t>No</t>
  </si>
  <si>
    <t>DE</t>
  </si>
  <si>
    <t>Grünlandtemperaturen 200</t>
  </si>
  <si>
    <t>Die grünlandtemperatur ist die temperatur der zusammengerechnetten Tageswerten.</t>
  </si>
  <si>
    <t>Ab einer Grünlandtemperatur von 200 Grad fängt es draußen an zu blühen und das Gras zu wachsen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</si>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</sst>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thin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/>
      <right/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50505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/>
    <xf numFmtId="0" fontId="1" fillId="3" borderId="1" xfId="0" applyFont="1" applyFill="1" applyBorder="1"/>
    <xf numFmtId="0" fontId="0" fillId="3" borderId="1" xfId="0" applyFill="1" applyBorder="1"/>
    <xf numFmtId="0" fontId="2" fillId="3" borderId="3" xfId="0" applyFont="1" applyFill="1" applyBorder="1"/>
    <xf numFmtId="0" fontId="0" fillId="3" borderId="4" xfId="0" applyFill="1" applyBorder="1"/>
    <xf numFmtId="0" fontId="3" fillId="3" borderId="4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4" fillId="2" borderId="0" xfId="0" applyFont="1" applyFill="1"/>
    <xf numFmtId="0" fontId="5" fillId="2" borderId="0" xfId="0" applyFont="1" applyFill="1"/>
    <xf numFmtId="0" fontId="6" fillId="0" borderId="2" xfId="0" applyFont="1" applyBorder="1"/>
    <xf numFmtId="0" fontId="6" fillId="3" borderId="1" xfId="0" applyFont="1" applyFill="1" applyBorder="1"/>
    <xf numFmtId="0" fontId="6" fillId="2" borderId="2" xfId="0" applyFont="1" applyFill="1" applyBorder="1"/>
    <xf numFmtId="0" fontId="6" fillId="0" borderId="6" xfId="0" applyFont="1" applyBorder="1"/>
    <xf numFmtId="0" fontId="0" fillId="0" borderId="7" xfId="0" applyBorder="1"/>
    <xf numFmtId="0" fontId="6" fillId="3" borderId="7" xfId="0" applyFont="1" applyFill="1" applyBorder="1"/>
    <xf numFmtId="0" fontId="7" fillId="2" borderId="0" xfId="0" applyFont="1" applyFill="1"/>
    <xf numFmtId="0" fontId="6" fillId="3" borderId="8" xfId="0" applyFont="1" applyFill="1" applyBorder="1"/>
    <xf numFmtId="0" fontId="0" fillId="3" borderId="2" xfId="0" applyFill="1" applyBorder="1"/>
    <xf numFmtId="0" fontId="0" fillId="0" borderId="9" xfId="0" applyBorder="1"/>
    <xf numFmtId="0" fontId="1" fillId="0" borderId="7" xfId="0" applyFont="1" applyBorder="1"/>
    <xf numFmtId="0" fontId="6" fillId="3" borderId="9" xfId="0" applyFont="1" applyFill="1" applyBorder="1"/>
    <xf numFmtId="0" fontId="7" fillId="3" borderId="1" xfId="0" applyFont="1" applyFill="1" applyBorder="1"/>
    <xf numFmtId="0" fontId="7" fillId="3" borderId="9" xfId="0" applyFont="1" applyFill="1" applyBorder="1"/>
    <xf numFmtId="0" fontId="0" fillId="2" borderId="7" xfId="0" applyFill="1" applyBorder="1"/>
    <xf numFmtId="0" fontId="8" fillId="3" borderId="1" xfId="0" applyFont="1" applyFill="1" applyBorder="1"/>
    <xf numFmtId="0" fontId="8" fillId="3" borderId="8" xfId="0" applyFont="1" applyFill="1" applyBorder="1"/>
    <xf numFmtId="0" fontId="0" fillId="0" borderId="8" xfId="0" applyBorder="1"/>
    <xf numFmtId="0" fontId="0" fillId="3" borderId="10" xfId="0" applyFill="1" applyBorder="1"/>
    <xf numFmtId="0" fontId="6" fillId="3" borderId="12" xfId="0" applyFont="1" applyFill="1" applyBorder="1"/>
    <xf numFmtId="0" fontId="0" fillId="2" borderId="15" xfId="0" applyFill="1" applyBorder="1"/>
    <xf numFmtId="0" fontId="6" fillId="3" borderId="11" xfId="0" applyFont="1" applyFill="1" applyBorder="1"/>
    <xf numFmtId="0" fontId="7" fillId="2" borderId="13" xfId="0" applyFont="1" applyFill="1" applyBorder="1" applyAlignment="1">
      <alignment horizontal="center" wrapText="1" readingOrder="1"/>
    </xf>
    <xf numFmtId="0" fontId="6" fillId="3" borderId="0" xfId="0" applyFont="1" applyFill="1"/>
    <xf numFmtId="0" fontId="0" fillId="3" borderId="8" xfId="0" applyFill="1" applyBorder="1"/>
    <xf numFmtId="2" fontId="0" fillId="2" borderId="0" xfId="0" applyNumberFormat="1" applyFill="1"/>
    <xf numFmtId="0" fontId="0" fillId="3" borderId="16" xfId="0" applyFill="1" applyBorder="1"/>
    <xf numFmtId="0" fontId="8" fillId="3" borderId="2" xfId="0" applyFont="1" applyFill="1" applyBorder="1"/>
    <xf numFmtId="0" fontId="0" fillId="2" borderId="17" xfId="0" applyFill="1" applyBorder="1"/>
    <xf numFmtId="0" fontId="0" fillId="0" borderId="17" xfId="0" applyBorder="1"/>
    <xf numFmtId="0" fontId="6" fillId="2" borderId="14" xfId="0" applyFont="1" applyFill="1" applyBorder="1"/>
    <xf numFmtId="14" fontId="0" fillId="2" borderId="0" xfId="0" applyNumberFormat="1" applyFill="1"/>
    <xf numFmtId="0" fontId="0" fillId="2" borderId="9" xfId="0" applyFill="1" applyBorder="1" applyAlignment="1">
      <alignment wrapText="1"/>
    </xf>
    <xf numFmtId="0" fontId="0" fillId="2" borderId="2" xfId="0" applyFill="1" applyBorder="1"/>
    <xf numFmtId="0" fontId="1" fillId="3" borderId="18" xfId="0" applyFont="1" applyFill="1" applyBorder="1"/>
    <xf numFmtId="0" fontId="6" fillId="3" borderId="16" xfId="0" applyFont="1" applyFill="1" applyBorder="1"/>
    <xf numFmtId="0" fontId="6" fillId="2" borderId="0" xfId="0" applyFont="1" applyFill="1"/>
    <xf numFmtId="0" fontId="7" fillId="2" borderId="6" xfId="0" applyFont="1" applyFill="1" applyBorder="1"/>
    <xf numFmtId="0" fontId="8" fillId="3" borderId="9" xfId="0" applyFont="1" applyFill="1" applyBorder="1"/>
    <xf numFmtId="0" fontId="1" fillId="0" borderId="9" xfId="0" applyFont="1" applyBorder="1"/>
    <xf numFmtId="0" fontId="0" fillId="0" borderId="18" xfId="0" applyBorder="1"/>
    <xf numFmtId="0" fontId="1" fillId="3" borderId="9" xfId="0" applyFont="1" applyFill="1" applyBorder="1"/>
    <xf numFmtId="0" fontId="8" fillId="3" borderId="16" xfId="0" applyFont="1" applyFill="1" applyBorder="1"/>
    <xf numFmtId="0" fontId="8" fillId="2" borderId="0" xfId="0" applyFont="1" applyFill="1"/>
    <xf numFmtId="0" fontId="8" fillId="3" borderId="18" xfId="0" applyFont="1" applyFill="1" applyBorder="1"/>
    <xf numFmtId="16" fontId="1" fillId="2" borderId="0" xfId="0" applyNumberFormat="1" applyFont="1" applyFill="1"/>
    <xf numFmtId="0" fontId="0" fillId="3" borderId="19" xfId="0" applyFill="1" applyBorder="1"/>
    <xf numFmtId="0" fontId="0" fillId="2" borderId="9" xfId="0" applyFill="1" applyBorder="1"/>
    <xf numFmtId="164" fontId="0" fillId="0" borderId="1" xfId="1" applyNumberFormat="1" applyFont="1" applyBorder="1"/>
  </cellXfs>
  <cellStyles count="2">
    <cellStyle name="Komma" xfId="1" builtinId="3"/>
    <cellStyle name="Standard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Temperaturen Min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Tabelle1!$O$2</c:f>
              <c:strCache>
                <c:ptCount val="1"/>
                <c:pt idx="0">
                  <c:v>Januar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Tabelle1!$O$3:$O$33</c:f>
              <c:numCache>
                <c:formatCode>General</c:formatCode>
                <c:ptCount val="31"/>
                <c:pt idx="0">
                  <c:v>5.9</c:v>
                </c:pt>
                <c:pt idx="1">
                  <c:v>5.8</c:v>
                </c:pt>
                <c:pt idx="2">
                  <c:v>8</c:v>
                </c:pt>
                <c:pt idx="3">
                  <c:v>5</c:v>
                </c:pt>
                <c:pt idx="4">
                  <c:v>5.6</c:v>
                </c:pt>
                <c:pt idx="5">
                  <c:v>0.8</c:v>
                </c:pt>
                <c:pt idx="6">
                  <c:v>-1.6</c:v>
                </c:pt>
                <c:pt idx="7">
                  <c:v>-4.8</c:v>
                </c:pt>
                <c:pt idx="8">
                  <c:v>-4.3</c:v>
                </c:pt>
                <c:pt idx="9">
                  <c:v>-6.9</c:v>
                </c:pt>
                <c:pt idx="10">
                  <c:v>-9.1999999999999993</c:v>
                </c:pt>
                <c:pt idx="11">
                  <c:v>-2</c:v>
                </c:pt>
                <c:pt idx="12">
                  <c:v>-0.3</c:v>
                </c:pt>
                <c:pt idx="13">
                  <c:v>-0.8</c:v>
                </c:pt>
                <c:pt idx="14">
                  <c:v>-0.5</c:v>
                </c:pt>
                <c:pt idx="15">
                  <c:v>-5.3</c:v>
                </c:pt>
                <c:pt idx="16">
                  <c:v>-5.9</c:v>
                </c:pt>
                <c:pt idx="17">
                  <c:v>-2.9</c:v>
                </c:pt>
                <c:pt idx="18">
                  <c:v>-7.7</c:v>
                </c:pt>
                <c:pt idx="19">
                  <c:v>-11</c:v>
                </c:pt>
                <c:pt idx="20">
                  <c:v>-4.4000000000000004</c:v>
                </c:pt>
                <c:pt idx="21">
                  <c:v>4.2</c:v>
                </c:pt>
                <c:pt idx="22">
                  <c:v>5.2</c:v>
                </c:pt>
                <c:pt idx="23">
                  <c:v>7.8</c:v>
                </c:pt>
                <c:pt idx="24">
                  <c:v>4</c:v>
                </c:pt>
                <c:pt idx="25">
                  <c:v>3.1</c:v>
                </c:pt>
                <c:pt idx="26">
                  <c:v>-1.8</c:v>
                </c:pt>
                <c:pt idx="27">
                  <c:v>-0.5</c:v>
                </c:pt>
                <c:pt idx="28">
                  <c:v>1.7</c:v>
                </c:pt>
                <c:pt idx="29">
                  <c:v>3.8</c:v>
                </c:pt>
                <c:pt idx="3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D-9147-B735-176CD34E7112}"/>
            </c:ext>
          </c:extLst>
        </c:ser>
        <c:ser>
          <c:idx val="1"/>
          <c:order val="1"/>
          <c:tx>
            <c:strRef>
              <c:f>Tabelle1!$P$2</c:f>
              <c:strCache>
                <c:ptCount val="1"/>
                <c:pt idx="0">
                  <c:v>Februar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Tabelle1!$P$3:$P$33</c:f>
              <c:numCache>
                <c:formatCode>General</c:formatCode>
                <c:ptCount val="31"/>
                <c:pt idx="0">
                  <c:v>3</c:v>
                </c:pt>
                <c:pt idx="1">
                  <c:v>1.5</c:v>
                </c:pt>
                <c:pt idx="2">
                  <c:v>7.1</c:v>
                </c:pt>
                <c:pt idx="3">
                  <c:v>8.4</c:v>
                </c:pt>
                <c:pt idx="4">
                  <c:v>6.8</c:v>
                </c:pt>
                <c:pt idx="5">
                  <c:v>8.1</c:v>
                </c:pt>
                <c:pt idx="6">
                  <c:v>2</c:v>
                </c:pt>
                <c:pt idx="7">
                  <c:v>2.2000000000000002</c:v>
                </c:pt>
                <c:pt idx="8">
                  <c:v>7.9</c:v>
                </c:pt>
                <c:pt idx="9">
                  <c:v>5.8</c:v>
                </c:pt>
                <c:pt idx="10">
                  <c:v>6.9</c:v>
                </c:pt>
                <c:pt idx="11">
                  <c:v>4.3</c:v>
                </c:pt>
                <c:pt idx="12">
                  <c:v>1.2</c:v>
                </c:pt>
                <c:pt idx="13">
                  <c:v>7.1</c:v>
                </c:pt>
                <c:pt idx="14">
                  <c:v>9.8000000000000007</c:v>
                </c:pt>
                <c:pt idx="15">
                  <c:v>10.199999999999999</c:v>
                </c:pt>
                <c:pt idx="16">
                  <c:v>6.1</c:v>
                </c:pt>
                <c:pt idx="17">
                  <c:v>6.2</c:v>
                </c:pt>
                <c:pt idx="18">
                  <c:v>7.4</c:v>
                </c:pt>
                <c:pt idx="19">
                  <c:v>7</c:v>
                </c:pt>
                <c:pt idx="20">
                  <c:v>6.9</c:v>
                </c:pt>
                <c:pt idx="21">
                  <c:v>2.6</c:v>
                </c:pt>
                <c:pt idx="22">
                  <c:v>3.4</c:v>
                </c:pt>
                <c:pt idx="23">
                  <c:v>4</c:v>
                </c:pt>
                <c:pt idx="24">
                  <c:v>4.5</c:v>
                </c:pt>
                <c:pt idx="25">
                  <c:v>1.8</c:v>
                </c:pt>
                <c:pt idx="26">
                  <c:v>0.2</c:v>
                </c:pt>
                <c:pt idx="27">
                  <c:v>2.2999999999999998</c:v>
                </c:pt>
                <c:pt idx="28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D-9147-B735-176CD34E7112}"/>
            </c:ext>
          </c:extLst>
        </c:ser>
        <c:ser>
          <c:idx val="2"/>
          <c:order val="2"/>
          <c:tx>
            <c:strRef>
              <c:f>Tabelle1!$Q$2</c:f>
              <c:strCache>
                <c:ptCount val="1"/>
                <c:pt idx="0">
                  <c:v>März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Tabelle1!$Q$3:$Q$33</c:f>
              <c:numCache>
                <c:formatCode>General</c:formatCode>
                <c:ptCount val="31"/>
                <c:pt idx="0">
                  <c:v>4.0999999999999996</c:v>
                </c:pt>
                <c:pt idx="1">
                  <c:v>5.3</c:v>
                </c:pt>
                <c:pt idx="2">
                  <c:v>7.6</c:v>
                </c:pt>
                <c:pt idx="3">
                  <c:v>6.4</c:v>
                </c:pt>
                <c:pt idx="4">
                  <c:v>3.9</c:v>
                </c:pt>
                <c:pt idx="5">
                  <c:v>2.6</c:v>
                </c:pt>
                <c:pt idx="6">
                  <c:v>0.3</c:v>
                </c:pt>
                <c:pt idx="7">
                  <c:v>0</c:v>
                </c:pt>
                <c:pt idx="8">
                  <c:v>4.3</c:v>
                </c:pt>
                <c:pt idx="9">
                  <c:v>6.1</c:v>
                </c:pt>
                <c:pt idx="10">
                  <c:v>6.2</c:v>
                </c:pt>
                <c:pt idx="11">
                  <c:v>6</c:v>
                </c:pt>
                <c:pt idx="12">
                  <c:v>6.7</c:v>
                </c:pt>
                <c:pt idx="13">
                  <c:v>6.8</c:v>
                </c:pt>
                <c:pt idx="14">
                  <c:v>8</c:v>
                </c:pt>
                <c:pt idx="15">
                  <c:v>5.5</c:v>
                </c:pt>
                <c:pt idx="16">
                  <c:v>2.2999999999999998</c:v>
                </c:pt>
                <c:pt idx="17">
                  <c:v>5.9</c:v>
                </c:pt>
                <c:pt idx="18">
                  <c:v>5.6</c:v>
                </c:pt>
                <c:pt idx="19">
                  <c:v>5.8</c:v>
                </c:pt>
                <c:pt idx="20">
                  <c:v>7.2</c:v>
                </c:pt>
                <c:pt idx="21">
                  <c:v>7.6</c:v>
                </c:pt>
                <c:pt idx="22">
                  <c:v>2.5</c:v>
                </c:pt>
                <c:pt idx="23">
                  <c:v>2.5</c:v>
                </c:pt>
                <c:pt idx="24">
                  <c:v>1.8</c:v>
                </c:pt>
                <c:pt idx="25">
                  <c:v>5.0999999999999996</c:v>
                </c:pt>
                <c:pt idx="26">
                  <c:v>6.6</c:v>
                </c:pt>
                <c:pt idx="27">
                  <c:v>5.0999999999999996</c:v>
                </c:pt>
                <c:pt idx="28">
                  <c:v>6.7</c:v>
                </c:pt>
                <c:pt idx="29">
                  <c:v>7.9</c:v>
                </c:pt>
                <c:pt idx="30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1D-9147-B735-176CD34E7112}"/>
            </c:ext>
          </c:extLst>
        </c:ser>
        <c:ser>
          <c:idx val="3"/>
          <c:order val="3"/>
          <c:tx>
            <c:strRef>
              <c:f>Tabelle1!$R$2</c:f>
              <c:strCache>
                <c:ptCount val="1"/>
                <c:pt idx="0">
                  <c:v>Aprill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Tabelle1!$R$3:$R$33</c:f>
              <c:numCache>
                <c:formatCode>General</c:formatCode>
                <c:ptCount val="31"/>
                <c:pt idx="0">
                  <c:v>8.1</c:v>
                </c:pt>
                <c:pt idx="1">
                  <c:v>6.9</c:v>
                </c:pt>
                <c:pt idx="2">
                  <c:v>8.1999999999999993</c:v>
                </c:pt>
                <c:pt idx="3">
                  <c:v>7.2</c:v>
                </c:pt>
                <c:pt idx="4">
                  <c:v>8.6999999999999993</c:v>
                </c:pt>
                <c:pt idx="5">
                  <c:v>11.2</c:v>
                </c:pt>
                <c:pt idx="6">
                  <c:v>14.7</c:v>
                </c:pt>
                <c:pt idx="7">
                  <c:v>10.6</c:v>
                </c:pt>
                <c:pt idx="8">
                  <c:v>8.8000000000000007</c:v>
                </c:pt>
                <c:pt idx="9">
                  <c:v>6.1</c:v>
                </c:pt>
                <c:pt idx="10">
                  <c:v>5.5</c:v>
                </c:pt>
                <c:pt idx="11">
                  <c:v>12.2</c:v>
                </c:pt>
                <c:pt idx="12">
                  <c:v>9</c:v>
                </c:pt>
                <c:pt idx="13">
                  <c:v>11.9</c:v>
                </c:pt>
                <c:pt idx="14">
                  <c:v>3.4</c:v>
                </c:pt>
                <c:pt idx="15">
                  <c:v>3.7</c:v>
                </c:pt>
                <c:pt idx="16">
                  <c:v>2.2999999999999998</c:v>
                </c:pt>
                <c:pt idx="17">
                  <c:v>3.3</c:v>
                </c:pt>
                <c:pt idx="18">
                  <c:v>4.0999999999999996</c:v>
                </c:pt>
                <c:pt idx="19">
                  <c:v>3.4</c:v>
                </c:pt>
                <c:pt idx="20">
                  <c:v>0.8</c:v>
                </c:pt>
                <c:pt idx="21">
                  <c:v>-0.8</c:v>
                </c:pt>
                <c:pt idx="22">
                  <c:v>-1.6</c:v>
                </c:pt>
                <c:pt idx="23">
                  <c:v>3.9</c:v>
                </c:pt>
                <c:pt idx="24">
                  <c:v>2.7</c:v>
                </c:pt>
                <c:pt idx="25">
                  <c:v>5.9</c:v>
                </c:pt>
                <c:pt idx="26">
                  <c:v>5.0999999999999996</c:v>
                </c:pt>
                <c:pt idx="27">
                  <c:v>10.5</c:v>
                </c:pt>
                <c:pt idx="28">
                  <c:v>6.8</c:v>
                </c:pt>
                <c:pt idx="29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1D-9147-B735-176CD34E7112}"/>
            </c:ext>
          </c:extLst>
        </c:ser>
        <c:ser>
          <c:idx val="4"/>
          <c:order val="4"/>
          <c:tx>
            <c:strRef>
              <c:f>Tabelle1!$S$2</c:f>
              <c:strCache>
                <c:ptCount val="1"/>
                <c:pt idx="0">
                  <c:v>Mai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Tabelle1!$S$3:$S$33</c:f>
              <c:numCache>
                <c:formatCode>General</c:formatCode>
                <c:ptCount val="31"/>
                <c:pt idx="0">
                  <c:v>12.5</c:v>
                </c:pt>
                <c:pt idx="1">
                  <c:v>12.3</c:v>
                </c:pt>
                <c:pt idx="2">
                  <c:v>8.6999999999999993</c:v>
                </c:pt>
                <c:pt idx="3">
                  <c:v>5.4</c:v>
                </c:pt>
                <c:pt idx="4">
                  <c:v>7.1</c:v>
                </c:pt>
                <c:pt idx="5">
                  <c:v>11.4</c:v>
                </c:pt>
                <c:pt idx="6">
                  <c:v>11.2</c:v>
                </c:pt>
                <c:pt idx="7">
                  <c:v>9.8000000000000007</c:v>
                </c:pt>
                <c:pt idx="8">
                  <c:v>6.6</c:v>
                </c:pt>
                <c:pt idx="9">
                  <c:v>8</c:v>
                </c:pt>
                <c:pt idx="10">
                  <c:v>9.1999999999999993</c:v>
                </c:pt>
                <c:pt idx="11">
                  <c:v>13.1</c:v>
                </c:pt>
                <c:pt idx="12">
                  <c:v>12.6</c:v>
                </c:pt>
                <c:pt idx="13">
                  <c:v>14</c:v>
                </c:pt>
                <c:pt idx="14">
                  <c:v>13.4</c:v>
                </c:pt>
                <c:pt idx="15">
                  <c:v>13.6</c:v>
                </c:pt>
                <c:pt idx="16">
                  <c:v>12.4</c:v>
                </c:pt>
                <c:pt idx="17">
                  <c:v>11.6</c:v>
                </c:pt>
                <c:pt idx="18">
                  <c:v>11.7</c:v>
                </c:pt>
                <c:pt idx="19">
                  <c:v>11.6</c:v>
                </c:pt>
                <c:pt idx="20">
                  <c:v>10</c:v>
                </c:pt>
                <c:pt idx="21">
                  <c:v>12</c:v>
                </c:pt>
                <c:pt idx="22">
                  <c:v>9.3000000000000007</c:v>
                </c:pt>
                <c:pt idx="23">
                  <c:v>12.3</c:v>
                </c:pt>
                <c:pt idx="24">
                  <c:v>11.9</c:v>
                </c:pt>
                <c:pt idx="25">
                  <c:v>9.8000000000000007</c:v>
                </c:pt>
                <c:pt idx="26">
                  <c:v>11</c:v>
                </c:pt>
                <c:pt idx="27">
                  <c:v>9.3000000000000007</c:v>
                </c:pt>
                <c:pt idx="28">
                  <c:v>13</c:v>
                </c:pt>
                <c:pt idx="29">
                  <c:v>12.4</c:v>
                </c:pt>
                <c:pt idx="30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1D-9147-B735-176CD34E7112}"/>
            </c:ext>
          </c:extLst>
        </c:ser>
        <c:ser>
          <c:idx val="5"/>
          <c:order val="5"/>
          <c:tx>
            <c:strRef>
              <c:f>Tabelle1!$T$2</c:f>
              <c:strCache>
                <c:ptCount val="1"/>
                <c:pt idx="0">
                  <c:v>Juni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Tabelle1!$T$3:$T$33</c:f>
              <c:numCache>
                <c:formatCode>General</c:formatCode>
                <c:ptCount val="31"/>
                <c:pt idx="0">
                  <c:v>13</c:v>
                </c:pt>
                <c:pt idx="1">
                  <c:v>11.6</c:v>
                </c:pt>
                <c:pt idx="2">
                  <c:v>9.9</c:v>
                </c:pt>
                <c:pt idx="3">
                  <c:v>11.7</c:v>
                </c:pt>
                <c:pt idx="4">
                  <c:v>11.8</c:v>
                </c:pt>
                <c:pt idx="5">
                  <c:v>7.4</c:v>
                </c:pt>
                <c:pt idx="6">
                  <c:v>7.7</c:v>
                </c:pt>
                <c:pt idx="7">
                  <c:v>9</c:v>
                </c:pt>
                <c:pt idx="8">
                  <c:v>9.5</c:v>
                </c:pt>
                <c:pt idx="9">
                  <c:v>8</c:v>
                </c:pt>
                <c:pt idx="10">
                  <c:v>7.1</c:v>
                </c:pt>
                <c:pt idx="11">
                  <c:v>6.5</c:v>
                </c:pt>
                <c:pt idx="12">
                  <c:v>11.8</c:v>
                </c:pt>
                <c:pt idx="13">
                  <c:v>12.2</c:v>
                </c:pt>
                <c:pt idx="14">
                  <c:v>12.5</c:v>
                </c:pt>
                <c:pt idx="15">
                  <c:v>12.7</c:v>
                </c:pt>
                <c:pt idx="16">
                  <c:v>13.4</c:v>
                </c:pt>
                <c:pt idx="17">
                  <c:v>11</c:v>
                </c:pt>
                <c:pt idx="18">
                  <c:v>13.3</c:v>
                </c:pt>
                <c:pt idx="19">
                  <c:v>11.1</c:v>
                </c:pt>
                <c:pt idx="20">
                  <c:v>13.2</c:v>
                </c:pt>
                <c:pt idx="21">
                  <c:v>12.6</c:v>
                </c:pt>
                <c:pt idx="22">
                  <c:v>13.7</c:v>
                </c:pt>
                <c:pt idx="23">
                  <c:v>14.9</c:v>
                </c:pt>
                <c:pt idx="24">
                  <c:v>17.2</c:v>
                </c:pt>
                <c:pt idx="25">
                  <c:v>15.7</c:v>
                </c:pt>
                <c:pt idx="26">
                  <c:v>11.9</c:v>
                </c:pt>
                <c:pt idx="27">
                  <c:v>14.2</c:v>
                </c:pt>
                <c:pt idx="28">
                  <c:v>11.9</c:v>
                </c:pt>
                <c:pt idx="29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1D-9147-B735-176CD34E7112}"/>
            </c:ext>
          </c:extLst>
        </c:ser>
        <c:ser>
          <c:idx val="6"/>
          <c:order val="6"/>
          <c:tx>
            <c:strRef>
              <c:f>Tabelle1!$U$2</c:f>
              <c:strCache>
                <c:ptCount val="1"/>
                <c:pt idx="0">
                  <c:v>Juli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Tabelle1!$U$3:$U$33</c:f>
              <c:numCache>
                <c:formatCode>General</c:formatCode>
                <c:ptCount val="31"/>
                <c:pt idx="0">
                  <c:v>12.9</c:v>
                </c:pt>
                <c:pt idx="1">
                  <c:v>13.4</c:v>
                </c:pt>
                <c:pt idx="2">
                  <c:v>9.8000000000000007</c:v>
                </c:pt>
                <c:pt idx="3">
                  <c:v>12.7</c:v>
                </c:pt>
                <c:pt idx="4">
                  <c:v>11.6</c:v>
                </c:pt>
                <c:pt idx="5">
                  <c:v>13.4</c:v>
                </c:pt>
                <c:pt idx="6">
                  <c:v>10</c:v>
                </c:pt>
                <c:pt idx="7">
                  <c:v>10.8</c:v>
                </c:pt>
                <c:pt idx="8">
                  <c:v>13.5</c:v>
                </c:pt>
                <c:pt idx="9">
                  <c:v>17</c:v>
                </c:pt>
                <c:pt idx="10">
                  <c:v>15.4</c:v>
                </c:pt>
                <c:pt idx="11">
                  <c:v>12.8</c:v>
                </c:pt>
                <c:pt idx="12">
                  <c:v>11.6</c:v>
                </c:pt>
                <c:pt idx="13">
                  <c:v>10.8</c:v>
                </c:pt>
                <c:pt idx="14">
                  <c:v>11.8</c:v>
                </c:pt>
                <c:pt idx="15">
                  <c:v>14</c:v>
                </c:pt>
                <c:pt idx="16">
                  <c:v>15.1</c:v>
                </c:pt>
                <c:pt idx="17">
                  <c:v>13.2</c:v>
                </c:pt>
                <c:pt idx="18">
                  <c:v>16.2</c:v>
                </c:pt>
                <c:pt idx="19">
                  <c:v>15.1</c:v>
                </c:pt>
                <c:pt idx="20">
                  <c:v>18.600000000000001</c:v>
                </c:pt>
                <c:pt idx="21">
                  <c:v>16.899999999999999</c:v>
                </c:pt>
                <c:pt idx="22">
                  <c:v>16.3</c:v>
                </c:pt>
                <c:pt idx="23">
                  <c:v>15.3</c:v>
                </c:pt>
                <c:pt idx="24">
                  <c:v>11.3</c:v>
                </c:pt>
                <c:pt idx="25">
                  <c:v>16.5</c:v>
                </c:pt>
                <c:pt idx="26">
                  <c:v>16.3</c:v>
                </c:pt>
                <c:pt idx="27">
                  <c:v>13.8</c:v>
                </c:pt>
                <c:pt idx="28">
                  <c:v>11.5</c:v>
                </c:pt>
                <c:pt idx="29">
                  <c:v>14.5</c:v>
                </c:pt>
                <c:pt idx="30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1D-9147-B735-176CD34E7112}"/>
            </c:ext>
          </c:extLst>
        </c:ser>
        <c:ser>
          <c:idx val="7"/>
          <c:order val="7"/>
          <c:tx>
            <c:strRef>
              <c:f>Tabelle1!$V$2</c:f>
              <c:strCache>
                <c:ptCount val="1"/>
                <c:pt idx="0">
                  <c:v>August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Tabelle1!$V$3:$V$33</c:f>
              <c:numCache>
                <c:formatCode>General</c:formatCode>
                <c:ptCount val="31"/>
                <c:pt idx="0">
                  <c:v>16.399999999999999</c:v>
                </c:pt>
                <c:pt idx="1">
                  <c:v>16.899999999999999</c:v>
                </c:pt>
                <c:pt idx="2">
                  <c:v>15.5</c:v>
                </c:pt>
                <c:pt idx="3">
                  <c:v>15.8</c:v>
                </c:pt>
                <c:pt idx="4">
                  <c:v>15.2</c:v>
                </c:pt>
                <c:pt idx="5">
                  <c:v>14.4</c:v>
                </c:pt>
                <c:pt idx="6">
                  <c:v>16.5</c:v>
                </c:pt>
                <c:pt idx="7">
                  <c:v>16.100000000000001</c:v>
                </c:pt>
                <c:pt idx="8">
                  <c:v>17.7</c:v>
                </c:pt>
                <c:pt idx="9">
                  <c:v>14</c:v>
                </c:pt>
                <c:pt idx="10">
                  <c:v>14.8</c:v>
                </c:pt>
                <c:pt idx="11">
                  <c:v>16.7</c:v>
                </c:pt>
                <c:pt idx="12">
                  <c:v>19.2</c:v>
                </c:pt>
                <c:pt idx="13">
                  <c:v>17.100000000000001</c:v>
                </c:pt>
                <c:pt idx="14">
                  <c:v>14.8</c:v>
                </c:pt>
                <c:pt idx="15">
                  <c:v>15.7</c:v>
                </c:pt>
                <c:pt idx="16">
                  <c:v>18.3</c:v>
                </c:pt>
                <c:pt idx="17">
                  <c:v>14.6</c:v>
                </c:pt>
                <c:pt idx="18">
                  <c:v>13.4</c:v>
                </c:pt>
                <c:pt idx="19">
                  <c:v>13.3</c:v>
                </c:pt>
                <c:pt idx="20">
                  <c:v>13.7</c:v>
                </c:pt>
                <c:pt idx="21">
                  <c:v>11.4</c:v>
                </c:pt>
                <c:pt idx="22">
                  <c:v>15.5</c:v>
                </c:pt>
                <c:pt idx="23">
                  <c:v>16.399999999999999</c:v>
                </c:pt>
                <c:pt idx="24">
                  <c:v>13.1</c:v>
                </c:pt>
                <c:pt idx="25">
                  <c:v>10.1</c:v>
                </c:pt>
                <c:pt idx="26">
                  <c:v>10.5</c:v>
                </c:pt>
                <c:pt idx="27">
                  <c:v>13.4</c:v>
                </c:pt>
                <c:pt idx="28">
                  <c:v>16.399999999999999</c:v>
                </c:pt>
                <c:pt idx="29">
                  <c:v>16.7</c:v>
                </c:pt>
                <c:pt idx="30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1D-9147-B735-176CD34E7112}"/>
            </c:ext>
          </c:extLst>
        </c:ser>
        <c:ser>
          <c:idx val="8"/>
          <c:order val="8"/>
          <c:tx>
            <c:strRef>
              <c:f>Tabelle1!$W$2</c:f>
              <c:strCache>
                <c:ptCount val="1"/>
                <c:pt idx="0">
                  <c:v>September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Tabelle1!$W$3:$W$33</c:f>
              <c:numCache>
                <c:formatCode>General</c:formatCode>
                <c:ptCount val="31"/>
                <c:pt idx="0">
                  <c:v>17</c:v>
                </c:pt>
                <c:pt idx="1">
                  <c:v>18.100000000000001</c:v>
                </c:pt>
                <c:pt idx="2">
                  <c:v>16</c:v>
                </c:pt>
                <c:pt idx="3">
                  <c:v>16.2</c:v>
                </c:pt>
                <c:pt idx="4">
                  <c:v>15.9</c:v>
                </c:pt>
                <c:pt idx="5">
                  <c:v>16.8</c:v>
                </c:pt>
                <c:pt idx="6">
                  <c:v>13.3</c:v>
                </c:pt>
                <c:pt idx="7">
                  <c:v>15.4</c:v>
                </c:pt>
                <c:pt idx="8">
                  <c:v>12.5</c:v>
                </c:pt>
                <c:pt idx="9">
                  <c:v>11.7</c:v>
                </c:pt>
                <c:pt idx="10">
                  <c:v>8.4</c:v>
                </c:pt>
                <c:pt idx="11">
                  <c:v>7.2</c:v>
                </c:pt>
                <c:pt idx="12">
                  <c:v>6.1</c:v>
                </c:pt>
                <c:pt idx="13">
                  <c:v>6.5</c:v>
                </c:pt>
                <c:pt idx="14">
                  <c:v>4.9000000000000004</c:v>
                </c:pt>
                <c:pt idx="15">
                  <c:v>13.5</c:v>
                </c:pt>
                <c:pt idx="16">
                  <c:v>12.6</c:v>
                </c:pt>
                <c:pt idx="17">
                  <c:v>11.9</c:v>
                </c:pt>
                <c:pt idx="18">
                  <c:v>12.2</c:v>
                </c:pt>
                <c:pt idx="19">
                  <c:v>10.4</c:v>
                </c:pt>
                <c:pt idx="20">
                  <c:v>10.8</c:v>
                </c:pt>
                <c:pt idx="21">
                  <c:v>10.199999999999999</c:v>
                </c:pt>
                <c:pt idx="22">
                  <c:v>13.2</c:v>
                </c:pt>
                <c:pt idx="23">
                  <c:v>12.1</c:v>
                </c:pt>
                <c:pt idx="24">
                  <c:v>13.3</c:v>
                </c:pt>
                <c:pt idx="25">
                  <c:v>13</c:v>
                </c:pt>
                <c:pt idx="26">
                  <c:v>10.8</c:v>
                </c:pt>
                <c:pt idx="27">
                  <c:v>8.4</c:v>
                </c:pt>
                <c:pt idx="28">
                  <c:v>4.2</c:v>
                </c:pt>
                <c:pt idx="29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1D-9147-B735-176CD34E7112}"/>
            </c:ext>
          </c:extLst>
        </c:ser>
        <c:ser>
          <c:idx val="9"/>
          <c:order val="9"/>
          <c:tx>
            <c:strRef>
              <c:f>Tabelle1!$X$2</c:f>
              <c:strCache>
                <c:ptCount val="1"/>
                <c:pt idx="0">
                  <c:v>Oktober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Tabelle1!$X$3:$X$33</c:f>
              <c:numCache>
                <c:formatCode>General</c:formatCode>
                <c:ptCount val="31"/>
                <c:pt idx="0">
                  <c:v>10.3</c:v>
                </c:pt>
                <c:pt idx="1">
                  <c:v>7.6</c:v>
                </c:pt>
                <c:pt idx="2">
                  <c:v>6.6</c:v>
                </c:pt>
                <c:pt idx="3">
                  <c:v>5.8</c:v>
                </c:pt>
                <c:pt idx="4">
                  <c:v>2.1</c:v>
                </c:pt>
                <c:pt idx="5">
                  <c:v>5.3</c:v>
                </c:pt>
                <c:pt idx="6">
                  <c:v>11.5</c:v>
                </c:pt>
                <c:pt idx="7">
                  <c:v>13.3</c:v>
                </c:pt>
                <c:pt idx="8">
                  <c:v>12.4</c:v>
                </c:pt>
                <c:pt idx="9">
                  <c:v>8.6999999999999993</c:v>
                </c:pt>
                <c:pt idx="10">
                  <c:v>4.3</c:v>
                </c:pt>
                <c:pt idx="11">
                  <c:v>3.4</c:v>
                </c:pt>
                <c:pt idx="12">
                  <c:v>5.0999999999999996</c:v>
                </c:pt>
                <c:pt idx="13">
                  <c:v>4.3</c:v>
                </c:pt>
                <c:pt idx="14">
                  <c:v>5.4</c:v>
                </c:pt>
                <c:pt idx="15">
                  <c:v>11.4</c:v>
                </c:pt>
                <c:pt idx="16">
                  <c:v>13.2</c:v>
                </c:pt>
                <c:pt idx="17">
                  <c:v>9.5</c:v>
                </c:pt>
                <c:pt idx="18">
                  <c:v>10.1</c:v>
                </c:pt>
                <c:pt idx="19">
                  <c:v>8.9</c:v>
                </c:pt>
                <c:pt idx="20">
                  <c:v>12.3</c:v>
                </c:pt>
                <c:pt idx="21">
                  <c:v>7.9</c:v>
                </c:pt>
                <c:pt idx="22">
                  <c:v>6</c:v>
                </c:pt>
                <c:pt idx="23">
                  <c:v>4.3</c:v>
                </c:pt>
                <c:pt idx="24">
                  <c:v>9.9</c:v>
                </c:pt>
                <c:pt idx="25">
                  <c:v>9.5</c:v>
                </c:pt>
                <c:pt idx="26">
                  <c:v>10.5</c:v>
                </c:pt>
                <c:pt idx="27">
                  <c:v>8.9</c:v>
                </c:pt>
                <c:pt idx="28">
                  <c:v>8.5</c:v>
                </c:pt>
                <c:pt idx="29">
                  <c:v>11.6</c:v>
                </c:pt>
                <c:pt idx="3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1D-9147-B735-176CD34E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111935"/>
        <c:axId val="788113727"/>
      </c:lineChart>
      <c:catAx>
        <c:axId val="788111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8113727"/>
        <c:crosses val="autoZero"/>
        <c:auto val="1"/>
        <c:lblAlgn val="ctr"/>
        <c:lblOffset val="100"/>
        <c:noMultiLvlLbl val="0"/>
      </c:catAx>
      <c:valAx>
        <c:axId val="78811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811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kumimoji="0" lang="de-DE" sz="1600" b="1" i="0" u="none" strike="noStrike" kern="1200" cap="none" spc="100" normalizeH="0" baseline="0" noProof="0">
                <a:ln>
                  <a:noFill/>
                </a:ln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uLnTx/>
                <a:uFillTx/>
                <a:latin typeface="Aptos Narrow" panose="02110004020202020204"/>
              </a:rPr>
              <a:t>Temperaturen 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Januar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Tabelle1!$B$3:$B$33</c:f>
              <c:numCache>
                <c:formatCode>General</c:formatCode>
                <c:ptCount val="31"/>
                <c:pt idx="0">
                  <c:v>8.1</c:v>
                </c:pt>
                <c:pt idx="1">
                  <c:v>11.6</c:v>
                </c:pt>
                <c:pt idx="2">
                  <c:v>11.3</c:v>
                </c:pt>
                <c:pt idx="3">
                  <c:v>8.9</c:v>
                </c:pt>
                <c:pt idx="4">
                  <c:v>8.9</c:v>
                </c:pt>
                <c:pt idx="5">
                  <c:v>5.9</c:v>
                </c:pt>
                <c:pt idx="6">
                  <c:v>1.5</c:v>
                </c:pt>
                <c:pt idx="7">
                  <c:v>-3</c:v>
                </c:pt>
                <c:pt idx="8">
                  <c:v>0.4</c:v>
                </c:pt>
                <c:pt idx="9">
                  <c:v>-4</c:v>
                </c:pt>
                <c:pt idx="10">
                  <c:v>-0.3</c:v>
                </c:pt>
                <c:pt idx="11">
                  <c:v>-0.2</c:v>
                </c:pt>
                <c:pt idx="12">
                  <c:v>1.8</c:v>
                </c:pt>
                <c:pt idx="13">
                  <c:v>1.2</c:v>
                </c:pt>
                <c:pt idx="14">
                  <c:v>1.3</c:v>
                </c:pt>
                <c:pt idx="15">
                  <c:v>-1</c:v>
                </c:pt>
                <c:pt idx="16">
                  <c:v>-0.1</c:v>
                </c:pt>
                <c:pt idx="17">
                  <c:v>1.4</c:v>
                </c:pt>
                <c:pt idx="18">
                  <c:v>-0.9</c:v>
                </c:pt>
                <c:pt idx="19">
                  <c:v>11.6</c:v>
                </c:pt>
                <c:pt idx="20">
                  <c:v>10.199999999999999</c:v>
                </c:pt>
                <c:pt idx="21">
                  <c:v>13.7</c:v>
                </c:pt>
                <c:pt idx="22">
                  <c:v>10</c:v>
                </c:pt>
                <c:pt idx="23">
                  <c:v>11.4</c:v>
                </c:pt>
                <c:pt idx="24">
                  <c:v>7.4</c:v>
                </c:pt>
                <c:pt idx="25">
                  <c:v>10.1</c:v>
                </c:pt>
                <c:pt idx="26">
                  <c:v>11.3</c:v>
                </c:pt>
                <c:pt idx="27">
                  <c:v>11.3</c:v>
                </c:pt>
                <c:pt idx="28">
                  <c:v>7.3</c:v>
                </c:pt>
                <c:pt idx="29">
                  <c:v>1.3</c:v>
                </c:pt>
                <c:pt idx="30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5-4F8F-B781-32314D9F41A0}"/>
            </c:ext>
          </c:extLst>
        </c:ser>
        <c:ser>
          <c:idx val="1"/>
          <c:order val="1"/>
          <c:tx>
            <c:strRef>
              <c:f>Tabelle1!$C$2</c:f>
              <c:strCache>
                <c:ptCount val="1"/>
                <c:pt idx="0">
                  <c:v>Februar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Tabelle1!$C$3:$C$33</c:f>
              <c:numCache>
                <c:formatCode>General</c:formatCode>
                <c:ptCount val="31"/>
                <c:pt idx="0">
                  <c:v>8.3000000000000007</c:v>
                </c:pt>
                <c:pt idx="1">
                  <c:v>10.5</c:v>
                </c:pt>
                <c:pt idx="2">
                  <c:v>10.7</c:v>
                </c:pt>
                <c:pt idx="3">
                  <c:v>10.5</c:v>
                </c:pt>
                <c:pt idx="4">
                  <c:v>12.8</c:v>
                </c:pt>
                <c:pt idx="5">
                  <c:v>11.4</c:v>
                </c:pt>
                <c:pt idx="6">
                  <c:v>11.1</c:v>
                </c:pt>
                <c:pt idx="7">
                  <c:v>10.1</c:v>
                </c:pt>
                <c:pt idx="8">
                  <c:v>12.4</c:v>
                </c:pt>
                <c:pt idx="9">
                  <c:v>12.6</c:v>
                </c:pt>
                <c:pt idx="10">
                  <c:v>10.199999999999999</c:v>
                </c:pt>
                <c:pt idx="11">
                  <c:v>7.1</c:v>
                </c:pt>
                <c:pt idx="12">
                  <c:v>9.4</c:v>
                </c:pt>
                <c:pt idx="13">
                  <c:v>12.1</c:v>
                </c:pt>
                <c:pt idx="14">
                  <c:v>15.3</c:v>
                </c:pt>
                <c:pt idx="15">
                  <c:v>13.6</c:v>
                </c:pt>
                <c:pt idx="16">
                  <c:v>11.3</c:v>
                </c:pt>
                <c:pt idx="17">
                  <c:v>10.3</c:v>
                </c:pt>
                <c:pt idx="18">
                  <c:v>8.8000000000000007</c:v>
                </c:pt>
                <c:pt idx="19">
                  <c:v>11.3</c:v>
                </c:pt>
                <c:pt idx="20">
                  <c:v>10.7</c:v>
                </c:pt>
                <c:pt idx="21">
                  <c:v>13.2</c:v>
                </c:pt>
                <c:pt idx="22">
                  <c:v>9.4</c:v>
                </c:pt>
                <c:pt idx="23">
                  <c:v>8.3000000000000007</c:v>
                </c:pt>
                <c:pt idx="24">
                  <c:v>9.8000000000000007</c:v>
                </c:pt>
                <c:pt idx="25">
                  <c:v>6.5</c:v>
                </c:pt>
                <c:pt idx="26">
                  <c:v>8.1999999999999993</c:v>
                </c:pt>
                <c:pt idx="27">
                  <c:v>8.9</c:v>
                </c:pt>
                <c:pt idx="28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5-4F8F-B781-32314D9F41A0}"/>
            </c:ext>
          </c:extLst>
        </c:ser>
        <c:ser>
          <c:idx val="2"/>
          <c:order val="2"/>
          <c:tx>
            <c:strRef>
              <c:f>Tabelle1!$D$2</c:f>
              <c:strCache>
                <c:ptCount val="1"/>
                <c:pt idx="0">
                  <c:v>März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Tabelle1!$D$3:$D$33</c:f>
              <c:numCache>
                <c:formatCode>General</c:formatCode>
                <c:ptCount val="31"/>
                <c:pt idx="0">
                  <c:v>13</c:v>
                </c:pt>
                <c:pt idx="1">
                  <c:v>16</c:v>
                </c:pt>
                <c:pt idx="2">
                  <c:v>8.8000000000000007</c:v>
                </c:pt>
                <c:pt idx="3">
                  <c:v>8</c:v>
                </c:pt>
                <c:pt idx="4">
                  <c:v>12.6</c:v>
                </c:pt>
                <c:pt idx="5">
                  <c:v>9.1999999999999993</c:v>
                </c:pt>
                <c:pt idx="6">
                  <c:v>10.1</c:v>
                </c:pt>
                <c:pt idx="7">
                  <c:v>14.3</c:v>
                </c:pt>
                <c:pt idx="8">
                  <c:v>14.3</c:v>
                </c:pt>
                <c:pt idx="9">
                  <c:v>8.1999999999999993</c:v>
                </c:pt>
                <c:pt idx="10">
                  <c:v>9.4</c:v>
                </c:pt>
                <c:pt idx="11">
                  <c:v>12.6</c:v>
                </c:pt>
                <c:pt idx="12">
                  <c:v>17.600000000000001</c:v>
                </c:pt>
                <c:pt idx="13">
                  <c:v>17.100000000000001</c:v>
                </c:pt>
                <c:pt idx="14">
                  <c:v>9.3000000000000007</c:v>
                </c:pt>
                <c:pt idx="15">
                  <c:v>13.7</c:v>
                </c:pt>
                <c:pt idx="16">
                  <c:v>15.3</c:v>
                </c:pt>
                <c:pt idx="17">
                  <c:v>16.7</c:v>
                </c:pt>
                <c:pt idx="18">
                  <c:v>18.8</c:v>
                </c:pt>
                <c:pt idx="19">
                  <c:v>12.3</c:v>
                </c:pt>
                <c:pt idx="20">
                  <c:v>14.9</c:v>
                </c:pt>
                <c:pt idx="21">
                  <c:v>9.1</c:v>
                </c:pt>
                <c:pt idx="22">
                  <c:v>9.5</c:v>
                </c:pt>
                <c:pt idx="23">
                  <c:v>11.7</c:v>
                </c:pt>
                <c:pt idx="24">
                  <c:v>13.9</c:v>
                </c:pt>
                <c:pt idx="25">
                  <c:v>9.9</c:v>
                </c:pt>
                <c:pt idx="26">
                  <c:v>12.2</c:v>
                </c:pt>
                <c:pt idx="27">
                  <c:v>0.7</c:v>
                </c:pt>
                <c:pt idx="28">
                  <c:v>14.6</c:v>
                </c:pt>
                <c:pt idx="29">
                  <c:v>16.100000000000001</c:v>
                </c:pt>
                <c:pt idx="30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5-4F8F-B781-32314D9F41A0}"/>
            </c:ext>
          </c:extLst>
        </c:ser>
        <c:ser>
          <c:idx val="3"/>
          <c:order val="3"/>
          <c:tx>
            <c:strRef>
              <c:f>Tabelle1!$E$2</c:f>
              <c:strCache>
                <c:ptCount val="1"/>
                <c:pt idx="0">
                  <c:v>Aprill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Tabelle1!$E$3:$E$33</c:f>
              <c:numCache>
                <c:formatCode>General</c:formatCode>
                <c:ptCount val="31"/>
                <c:pt idx="0">
                  <c:v>12.3</c:v>
                </c:pt>
                <c:pt idx="1">
                  <c:v>12.5</c:v>
                </c:pt>
                <c:pt idx="2">
                  <c:v>14.7</c:v>
                </c:pt>
                <c:pt idx="3">
                  <c:v>15.2</c:v>
                </c:pt>
                <c:pt idx="4">
                  <c:v>18.600000000000001</c:v>
                </c:pt>
                <c:pt idx="5">
                  <c:v>25.5</c:v>
                </c:pt>
                <c:pt idx="6">
                  <c:v>22</c:v>
                </c:pt>
                <c:pt idx="7">
                  <c:v>22.3</c:v>
                </c:pt>
                <c:pt idx="8">
                  <c:v>19.399999999999999</c:v>
                </c:pt>
                <c:pt idx="9">
                  <c:v>15.5</c:v>
                </c:pt>
                <c:pt idx="10">
                  <c:v>17.3</c:v>
                </c:pt>
                <c:pt idx="11">
                  <c:v>20.3</c:v>
                </c:pt>
                <c:pt idx="12">
                  <c:v>25.1</c:v>
                </c:pt>
                <c:pt idx="13">
                  <c:v>18</c:v>
                </c:pt>
                <c:pt idx="14">
                  <c:v>14</c:v>
                </c:pt>
                <c:pt idx="15">
                  <c:v>9.6</c:v>
                </c:pt>
                <c:pt idx="16">
                  <c:v>8.1</c:v>
                </c:pt>
                <c:pt idx="17">
                  <c:v>11.1</c:v>
                </c:pt>
                <c:pt idx="18">
                  <c:v>9.8000000000000007</c:v>
                </c:pt>
                <c:pt idx="19">
                  <c:v>9.5</c:v>
                </c:pt>
                <c:pt idx="20">
                  <c:v>9.5</c:v>
                </c:pt>
                <c:pt idx="21">
                  <c:v>8.6999999999999993</c:v>
                </c:pt>
                <c:pt idx="22">
                  <c:v>10.4</c:v>
                </c:pt>
                <c:pt idx="23">
                  <c:v>8.8000000000000007</c:v>
                </c:pt>
                <c:pt idx="24">
                  <c:v>10.1</c:v>
                </c:pt>
                <c:pt idx="25">
                  <c:v>12.9</c:v>
                </c:pt>
                <c:pt idx="26">
                  <c:v>19.100000000000001</c:v>
                </c:pt>
                <c:pt idx="27">
                  <c:v>17.899999999999999</c:v>
                </c:pt>
                <c:pt idx="28">
                  <c:v>20.100000000000001</c:v>
                </c:pt>
                <c:pt idx="29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C5-4F8F-B781-32314D9F41A0}"/>
            </c:ext>
          </c:extLst>
        </c:ser>
        <c:ser>
          <c:idx val="4"/>
          <c:order val="4"/>
          <c:tx>
            <c:strRef>
              <c:f>Tabelle1!$F$2</c:f>
              <c:strCache>
                <c:ptCount val="1"/>
                <c:pt idx="0">
                  <c:v>Mai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Tabelle1!$F$3:$F$33</c:f>
              <c:numCache>
                <c:formatCode>General</c:formatCode>
                <c:ptCount val="31"/>
                <c:pt idx="0">
                  <c:v>26.5</c:v>
                </c:pt>
                <c:pt idx="1">
                  <c:v>25.1</c:v>
                </c:pt>
                <c:pt idx="2">
                  <c:v>15.5</c:v>
                </c:pt>
                <c:pt idx="3">
                  <c:v>17.399999999999999</c:v>
                </c:pt>
                <c:pt idx="4">
                  <c:v>17.899999999999999</c:v>
                </c:pt>
                <c:pt idx="5">
                  <c:v>14.7</c:v>
                </c:pt>
                <c:pt idx="6">
                  <c:v>16.7</c:v>
                </c:pt>
                <c:pt idx="7">
                  <c:v>16.5</c:v>
                </c:pt>
                <c:pt idx="8">
                  <c:v>21.1</c:v>
                </c:pt>
                <c:pt idx="9">
                  <c:v>22.6</c:v>
                </c:pt>
                <c:pt idx="10">
                  <c:v>24.2</c:v>
                </c:pt>
                <c:pt idx="11">
                  <c:v>25.2</c:v>
                </c:pt>
                <c:pt idx="12">
                  <c:v>24.5</c:v>
                </c:pt>
                <c:pt idx="13">
                  <c:v>26.7</c:v>
                </c:pt>
                <c:pt idx="14">
                  <c:v>20.2</c:v>
                </c:pt>
                <c:pt idx="15">
                  <c:v>20.3</c:v>
                </c:pt>
                <c:pt idx="16">
                  <c:v>17.7</c:v>
                </c:pt>
                <c:pt idx="17">
                  <c:v>21.2</c:v>
                </c:pt>
                <c:pt idx="18">
                  <c:v>19.7</c:v>
                </c:pt>
                <c:pt idx="19">
                  <c:v>21.3</c:v>
                </c:pt>
                <c:pt idx="20">
                  <c:v>20.100000000000001</c:v>
                </c:pt>
                <c:pt idx="21">
                  <c:v>19.3</c:v>
                </c:pt>
                <c:pt idx="22">
                  <c:v>21.6</c:v>
                </c:pt>
                <c:pt idx="23">
                  <c:v>15.9</c:v>
                </c:pt>
                <c:pt idx="24">
                  <c:v>19.3</c:v>
                </c:pt>
                <c:pt idx="25">
                  <c:v>23.8</c:v>
                </c:pt>
                <c:pt idx="26">
                  <c:v>19.399999999999999</c:v>
                </c:pt>
                <c:pt idx="27">
                  <c:v>18.100000000000001</c:v>
                </c:pt>
                <c:pt idx="28">
                  <c:v>20.5</c:v>
                </c:pt>
                <c:pt idx="29">
                  <c:v>18.2</c:v>
                </c:pt>
                <c:pt idx="30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5-4F8F-B781-32314D9F41A0}"/>
            </c:ext>
          </c:extLst>
        </c:ser>
        <c:ser>
          <c:idx val="5"/>
          <c:order val="5"/>
          <c:tx>
            <c:strRef>
              <c:f>Tabelle1!$G$2</c:f>
              <c:strCache>
                <c:ptCount val="1"/>
                <c:pt idx="0">
                  <c:v>Juni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Tabelle1!$G$3:$G$33</c:f>
              <c:numCache>
                <c:formatCode>General</c:formatCode>
                <c:ptCount val="31"/>
                <c:pt idx="0">
                  <c:v>19.3</c:v>
                </c:pt>
                <c:pt idx="1">
                  <c:v>16.399999999999999</c:v>
                </c:pt>
                <c:pt idx="2">
                  <c:v>14.8</c:v>
                </c:pt>
                <c:pt idx="3">
                  <c:v>21.1</c:v>
                </c:pt>
                <c:pt idx="4">
                  <c:v>17.899999999999999</c:v>
                </c:pt>
                <c:pt idx="5">
                  <c:v>19.3</c:v>
                </c:pt>
                <c:pt idx="6">
                  <c:v>21.1</c:v>
                </c:pt>
                <c:pt idx="7">
                  <c:v>21.5</c:v>
                </c:pt>
                <c:pt idx="8">
                  <c:v>20</c:v>
                </c:pt>
                <c:pt idx="9">
                  <c:v>14.9</c:v>
                </c:pt>
                <c:pt idx="10">
                  <c:v>16.5</c:v>
                </c:pt>
                <c:pt idx="11">
                  <c:v>16.100000000000001</c:v>
                </c:pt>
                <c:pt idx="12">
                  <c:v>19.8</c:v>
                </c:pt>
                <c:pt idx="13">
                  <c:v>19.5</c:v>
                </c:pt>
                <c:pt idx="14">
                  <c:v>20.100000000000001</c:v>
                </c:pt>
                <c:pt idx="15">
                  <c:v>18.3</c:v>
                </c:pt>
                <c:pt idx="16">
                  <c:v>20.7</c:v>
                </c:pt>
                <c:pt idx="17">
                  <c:v>21.5</c:v>
                </c:pt>
                <c:pt idx="18">
                  <c:v>21</c:v>
                </c:pt>
                <c:pt idx="19">
                  <c:v>21.5</c:v>
                </c:pt>
                <c:pt idx="20">
                  <c:v>23.7</c:v>
                </c:pt>
                <c:pt idx="21">
                  <c:v>21.2</c:v>
                </c:pt>
                <c:pt idx="22">
                  <c:v>24.7</c:v>
                </c:pt>
                <c:pt idx="23">
                  <c:v>27.1</c:v>
                </c:pt>
                <c:pt idx="24">
                  <c:v>28.8</c:v>
                </c:pt>
                <c:pt idx="25">
                  <c:v>30.4</c:v>
                </c:pt>
                <c:pt idx="26">
                  <c:v>29.8</c:v>
                </c:pt>
                <c:pt idx="27">
                  <c:v>23.8</c:v>
                </c:pt>
                <c:pt idx="28">
                  <c:v>27.9</c:v>
                </c:pt>
                <c:pt idx="29">
                  <c:v>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C5-4F8F-B781-32314D9F41A0}"/>
            </c:ext>
          </c:extLst>
        </c:ser>
        <c:ser>
          <c:idx val="6"/>
          <c:order val="6"/>
          <c:tx>
            <c:strRef>
              <c:f>Tabelle1!$H$2</c:f>
              <c:strCache>
                <c:ptCount val="1"/>
                <c:pt idx="0">
                  <c:v>Juli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Tabelle1!$H$3:$H$33</c:f>
              <c:numCache>
                <c:formatCode>General</c:formatCode>
                <c:ptCount val="31"/>
                <c:pt idx="0">
                  <c:v>19.399999999999999</c:v>
                </c:pt>
                <c:pt idx="1">
                  <c:v>15.6</c:v>
                </c:pt>
                <c:pt idx="2">
                  <c:v>15.7</c:v>
                </c:pt>
                <c:pt idx="3">
                  <c:v>20.6</c:v>
                </c:pt>
                <c:pt idx="4">
                  <c:v>19.8</c:v>
                </c:pt>
                <c:pt idx="5">
                  <c:v>24.3</c:v>
                </c:pt>
                <c:pt idx="6">
                  <c:v>21.9</c:v>
                </c:pt>
                <c:pt idx="7">
                  <c:v>23.5</c:v>
                </c:pt>
                <c:pt idx="8">
                  <c:v>31.8</c:v>
                </c:pt>
                <c:pt idx="9">
                  <c:v>24.9</c:v>
                </c:pt>
                <c:pt idx="10">
                  <c:v>24.4</c:v>
                </c:pt>
                <c:pt idx="11">
                  <c:v>20.5</c:v>
                </c:pt>
                <c:pt idx="12">
                  <c:v>19.8</c:v>
                </c:pt>
                <c:pt idx="13">
                  <c:v>24</c:v>
                </c:pt>
                <c:pt idx="14">
                  <c:v>27.7</c:v>
                </c:pt>
                <c:pt idx="15">
                  <c:v>22.5</c:v>
                </c:pt>
                <c:pt idx="16">
                  <c:v>23.9</c:v>
                </c:pt>
                <c:pt idx="17">
                  <c:v>27.7</c:v>
                </c:pt>
                <c:pt idx="18">
                  <c:v>28.2</c:v>
                </c:pt>
                <c:pt idx="19">
                  <c:v>32.4</c:v>
                </c:pt>
                <c:pt idx="20">
                  <c:v>27.3</c:v>
                </c:pt>
                <c:pt idx="21">
                  <c:v>24</c:v>
                </c:pt>
                <c:pt idx="22">
                  <c:v>23.8</c:v>
                </c:pt>
                <c:pt idx="23">
                  <c:v>22.7</c:v>
                </c:pt>
                <c:pt idx="24">
                  <c:v>26.1</c:v>
                </c:pt>
                <c:pt idx="25">
                  <c:v>25.1</c:v>
                </c:pt>
                <c:pt idx="26">
                  <c:v>21.9</c:v>
                </c:pt>
                <c:pt idx="27">
                  <c:v>24</c:v>
                </c:pt>
                <c:pt idx="28">
                  <c:v>27.1</c:v>
                </c:pt>
                <c:pt idx="29">
                  <c:v>31.5</c:v>
                </c:pt>
                <c:pt idx="30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C5-4F8F-B781-32314D9F41A0}"/>
            </c:ext>
          </c:extLst>
        </c:ser>
        <c:ser>
          <c:idx val="7"/>
          <c:order val="7"/>
          <c:tx>
            <c:strRef>
              <c:f>Tabelle1!$I$2</c:f>
              <c:strCache>
                <c:ptCount val="1"/>
                <c:pt idx="0">
                  <c:v>August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Tabelle1!$I$3:$I$33</c:f>
              <c:numCache>
                <c:formatCode>General</c:formatCode>
                <c:ptCount val="31"/>
                <c:pt idx="0">
                  <c:v>21.4</c:v>
                </c:pt>
                <c:pt idx="1">
                  <c:v>25.7</c:v>
                </c:pt>
                <c:pt idx="2">
                  <c:v>24.5</c:v>
                </c:pt>
                <c:pt idx="3">
                  <c:v>20.5</c:v>
                </c:pt>
                <c:pt idx="4">
                  <c:v>26.5</c:v>
                </c:pt>
                <c:pt idx="5">
                  <c:v>29.6</c:v>
                </c:pt>
                <c:pt idx="6">
                  <c:v>23.3</c:v>
                </c:pt>
                <c:pt idx="7">
                  <c:v>24.6</c:v>
                </c:pt>
                <c:pt idx="8">
                  <c:v>25.6</c:v>
                </c:pt>
                <c:pt idx="9">
                  <c:v>26.7</c:v>
                </c:pt>
                <c:pt idx="10">
                  <c:v>28.5</c:v>
                </c:pt>
                <c:pt idx="11">
                  <c:v>33.700000000000003</c:v>
                </c:pt>
                <c:pt idx="12">
                  <c:v>34</c:v>
                </c:pt>
                <c:pt idx="13">
                  <c:v>23.2</c:v>
                </c:pt>
                <c:pt idx="14">
                  <c:v>27.6</c:v>
                </c:pt>
                <c:pt idx="15">
                  <c:v>26.8</c:v>
                </c:pt>
                <c:pt idx="16">
                  <c:v>23.6</c:v>
                </c:pt>
                <c:pt idx="17">
                  <c:v>21.9</c:v>
                </c:pt>
                <c:pt idx="18">
                  <c:v>23.5</c:v>
                </c:pt>
                <c:pt idx="19">
                  <c:v>26.9</c:v>
                </c:pt>
                <c:pt idx="20">
                  <c:v>20.5</c:v>
                </c:pt>
                <c:pt idx="21">
                  <c:v>24.9</c:v>
                </c:pt>
                <c:pt idx="22">
                  <c:v>25.6</c:v>
                </c:pt>
                <c:pt idx="23">
                  <c:v>31.8</c:v>
                </c:pt>
                <c:pt idx="24">
                  <c:v>20.8</c:v>
                </c:pt>
                <c:pt idx="25">
                  <c:v>22.7</c:v>
                </c:pt>
                <c:pt idx="26">
                  <c:v>26</c:v>
                </c:pt>
                <c:pt idx="27">
                  <c:v>30.7</c:v>
                </c:pt>
                <c:pt idx="28">
                  <c:v>30.4</c:v>
                </c:pt>
                <c:pt idx="29">
                  <c:v>22.4</c:v>
                </c:pt>
                <c:pt idx="30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C5-4F8F-B781-32314D9F41A0}"/>
            </c:ext>
          </c:extLst>
        </c:ser>
        <c:ser>
          <c:idx val="8"/>
          <c:order val="8"/>
          <c:tx>
            <c:strRef>
              <c:f>Tabelle1!$J$2</c:f>
              <c:strCache>
                <c:ptCount val="1"/>
                <c:pt idx="0">
                  <c:v>September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Tabelle1!$J$3:$J$33</c:f>
              <c:numCache>
                <c:formatCode>General</c:formatCode>
                <c:ptCount val="31"/>
                <c:pt idx="0">
                  <c:v>31.1</c:v>
                </c:pt>
                <c:pt idx="1">
                  <c:v>29.9</c:v>
                </c:pt>
                <c:pt idx="2">
                  <c:v>27.5</c:v>
                </c:pt>
                <c:pt idx="3">
                  <c:v>20.5</c:v>
                </c:pt>
                <c:pt idx="4">
                  <c:v>29.8</c:v>
                </c:pt>
                <c:pt idx="5">
                  <c:v>24.1</c:v>
                </c:pt>
                <c:pt idx="6">
                  <c:v>27.5</c:v>
                </c:pt>
                <c:pt idx="7">
                  <c:v>27.2</c:v>
                </c:pt>
                <c:pt idx="8">
                  <c:v>17.899999999999999</c:v>
                </c:pt>
                <c:pt idx="9">
                  <c:v>18.7</c:v>
                </c:pt>
                <c:pt idx="10">
                  <c:v>15.8</c:v>
                </c:pt>
                <c:pt idx="11">
                  <c:v>14.6</c:v>
                </c:pt>
                <c:pt idx="12">
                  <c:v>16.600000000000001</c:v>
                </c:pt>
                <c:pt idx="13">
                  <c:v>16</c:v>
                </c:pt>
                <c:pt idx="14">
                  <c:v>18.100000000000001</c:v>
                </c:pt>
                <c:pt idx="15">
                  <c:v>20.5</c:v>
                </c:pt>
                <c:pt idx="16">
                  <c:v>20.100000000000001</c:v>
                </c:pt>
                <c:pt idx="17">
                  <c:v>25.2</c:v>
                </c:pt>
                <c:pt idx="18">
                  <c:v>24.9</c:v>
                </c:pt>
                <c:pt idx="19">
                  <c:v>23.9</c:v>
                </c:pt>
                <c:pt idx="20">
                  <c:v>24</c:v>
                </c:pt>
                <c:pt idx="21">
                  <c:v>24.2</c:v>
                </c:pt>
                <c:pt idx="22">
                  <c:v>21.2</c:v>
                </c:pt>
                <c:pt idx="23">
                  <c:v>18.899999999999999</c:v>
                </c:pt>
                <c:pt idx="24">
                  <c:v>17.100000000000001</c:v>
                </c:pt>
                <c:pt idx="25">
                  <c:v>19.2</c:v>
                </c:pt>
                <c:pt idx="26">
                  <c:v>17.5</c:v>
                </c:pt>
                <c:pt idx="27">
                  <c:v>13.6</c:v>
                </c:pt>
                <c:pt idx="28">
                  <c:v>13.4</c:v>
                </c:pt>
                <c:pt idx="29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C5-4F8F-B781-32314D9F41A0}"/>
            </c:ext>
          </c:extLst>
        </c:ser>
        <c:ser>
          <c:idx val="9"/>
          <c:order val="9"/>
          <c:tx>
            <c:strRef>
              <c:f>Tabelle1!$K$2</c:f>
              <c:strCache>
                <c:ptCount val="1"/>
                <c:pt idx="0">
                  <c:v>Oktober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Tabelle1!$K$3:$K$33</c:f>
              <c:numCache>
                <c:formatCode>General</c:formatCode>
                <c:ptCount val="31"/>
                <c:pt idx="0">
                  <c:v>15.5</c:v>
                </c:pt>
                <c:pt idx="1">
                  <c:v>14.6</c:v>
                </c:pt>
                <c:pt idx="2">
                  <c:v>13.5</c:v>
                </c:pt>
                <c:pt idx="3">
                  <c:v>14.9</c:v>
                </c:pt>
                <c:pt idx="4">
                  <c:v>16.3</c:v>
                </c:pt>
                <c:pt idx="5">
                  <c:v>14.4</c:v>
                </c:pt>
                <c:pt idx="6">
                  <c:v>20.8</c:v>
                </c:pt>
                <c:pt idx="7">
                  <c:v>18.5</c:v>
                </c:pt>
                <c:pt idx="8">
                  <c:v>14.4</c:v>
                </c:pt>
                <c:pt idx="9">
                  <c:v>14.5</c:v>
                </c:pt>
                <c:pt idx="10">
                  <c:v>14</c:v>
                </c:pt>
                <c:pt idx="11">
                  <c:v>11.2</c:v>
                </c:pt>
                <c:pt idx="12">
                  <c:v>11.7</c:v>
                </c:pt>
                <c:pt idx="13">
                  <c:v>10.3</c:v>
                </c:pt>
                <c:pt idx="14">
                  <c:v>11.4</c:v>
                </c:pt>
                <c:pt idx="15">
                  <c:v>19</c:v>
                </c:pt>
                <c:pt idx="16">
                  <c:v>21</c:v>
                </c:pt>
                <c:pt idx="17" formatCode="_-* #,##0_-;\-* #,##0_-;_-* &quot;-&quot;??_-;_-@_-">
                  <c:v>17</c:v>
                </c:pt>
                <c:pt idx="18">
                  <c:v>17.5</c:v>
                </c:pt>
                <c:pt idx="19">
                  <c:v>17.100000000000001</c:v>
                </c:pt>
                <c:pt idx="20">
                  <c:v>16.600000000000001</c:v>
                </c:pt>
                <c:pt idx="21">
                  <c:v>15.3</c:v>
                </c:pt>
                <c:pt idx="22">
                  <c:v>15.2</c:v>
                </c:pt>
                <c:pt idx="23">
                  <c:v>12.9</c:v>
                </c:pt>
                <c:pt idx="24">
                  <c:v>19</c:v>
                </c:pt>
                <c:pt idx="25">
                  <c:v>16.8</c:v>
                </c:pt>
                <c:pt idx="26">
                  <c:v>15</c:v>
                </c:pt>
                <c:pt idx="27">
                  <c:v>16.899999999999999</c:v>
                </c:pt>
                <c:pt idx="28">
                  <c:v>16.100000000000001</c:v>
                </c:pt>
                <c:pt idx="29">
                  <c:v>13.6</c:v>
                </c:pt>
                <c:pt idx="30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C5-4F8F-B781-32314D9F41A0}"/>
            </c:ext>
          </c:extLst>
        </c:ser>
        <c:ser>
          <c:idx val="10"/>
          <c:order val="10"/>
          <c:tx>
            <c:strRef>
              <c:f>Tabelle1!$L$2</c:f>
              <c:strCache>
                <c:ptCount val="1"/>
                <c:pt idx="0">
                  <c:v>November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Tabelle1!$L$3:$L$33</c:f>
              <c:numCache>
                <c:formatCode>General</c:formatCode>
                <c:ptCount val="31"/>
                <c:pt idx="0">
                  <c:v>9.6999999999999993</c:v>
                </c:pt>
                <c:pt idx="1">
                  <c:v>12.2</c:v>
                </c:pt>
                <c:pt idx="2">
                  <c:v>12.8</c:v>
                </c:pt>
                <c:pt idx="3">
                  <c:v>13.5</c:v>
                </c:pt>
                <c:pt idx="4">
                  <c:v>8.6</c:v>
                </c:pt>
                <c:pt idx="5">
                  <c:v>7.6</c:v>
                </c:pt>
                <c:pt idx="6">
                  <c:v>7.2</c:v>
                </c:pt>
                <c:pt idx="7">
                  <c:v>6.3</c:v>
                </c:pt>
                <c:pt idx="8">
                  <c:v>9.1</c:v>
                </c:pt>
                <c:pt idx="9">
                  <c:v>9</c:v>
                </c:pt>
                <c:pt idx="10">
                  <c:v>10.9</c:v>
                </c:pt>
                <c:pt idx="11">
                  <c:v>9.6999999999999993</c:v>
                </c:pt>
                <c:pt idx="12">
                  <c:v>7.8</c:v>
                </c:pt>
                <c:pt idx="13">
                  <c:v>10.1</c:v>
                </c:pt>
                <c:pt idx="14">
                  <c:v>8.1999999999999993</c:v>
                </c:pt>
                <c:pt idx="15">
                  <c:v>7</c:v>
                </c:pt>
                <c:pt idx="16">
                  <c:v>8.4</c:v>
                </c:pt>
                <c:pt idx="17">
                  <c:v>7</c:v>
                </c:pt>
                <c:pt idx="18">
                  <c:v>11.9</c:v>
                </c:pt>
                <c:pt idx="19">
                  <c:v>3.4</c:v>
                </c:pt>
                <c:pt idx="20">
                  <c:v>1.8</c:v>
                </c:pt>
                <c:pt idx="21">
                  <c:v>4.3</c:v>
                </c:pt>
                <c:pt idx="22">
                  <c:v>7.5</c:v>
                </c:pt>
                <c:pt idx="23">
                  <c:v>17.2</c:v>
                </c:pt>
                <c:pt idx="24">
                  <c:v>17.3</c:v>
                </c:pt>
                <c:pt idx="25">
                  <c:v>11.3</c:v>
                </c:pt>
                <c:pt idx="26">
                  <c:v>11.7</c:v>
                </c:pt>
                <c:pt idx="27">
                  <c:v>8.1</c:v>
                </c:pt>
                <c:pt idx="28">
                  <c:v>6.3</c:v>
                </c:pt>
                <c:pt idx="29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8C5-4F8F-B781-32314D9F41A0}"/>
            </c:ext>
          </c:extLst>
        </c:ser>
        <c:ser>
          <c:idx val="11"/>
          <c:order val="11"/>
          <c:tx>
            <c:strRef>
              <c:f>Tabelle1!$M$2</c:f>
              <c:strCache>
                <c:ptCount val="1"/>
                <c:pt idx="0">
                  <c:v>Dezember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Tabelle1!$M$3:$M$33</c:f>
              <c:numCache>
                <c:formatCode>General</c:formatCode>
                <c:ptCount val="31"/>
                <c:pt idx="0">
                  <c:v>4.2</c:v>
                </c:pt>
                <c:pt idx="1">
                  <c:v>12.1</c:v>
                </c:pt>
                <c:pt idx="2">
                  <c:v>6.8</c:v>
                </c:pt>
                <c:pt idx="3">
                  <c:v>5.6</c:v>
                </c:pt>
                <c:pt idx="4">
                  <c:v>5.4</c:v>
                </c:pt>
                <c:pt idx="5">
                  <c:v>8.4</c:v>
                </c:pt>
                <c:pt idx="6">
                  <c:v>10.1</c:v>
                </c:pt>
                <c:pt idx="7">
                  <c:v>7.3</c:v>
                </c:pt>
                <c:pt idx="8">
                  <c:v>5.6</c:v>
                </c:pt>
                <c:pt idx="9">
                  <c:v>5.6</c:v>
                </c:pt>
                <c:pt idx="10">
                  <c:v>4.0999999999999996</c:v>
                </c:pt>
                <c:pt idx="11">
                  <c:v>2.1</c:v>
                </c:pt>
                <c:pt idx="12">
                  <c:v>1.2</c:v>
                </c:pt>
                <c:pt idx="13">
                  <c:v>3.8</c:v>
                </c:pt>
                <c:pt idx="14">
                  <c:v>9.1999999999999993</c:v>
                </c:pt>
                <c:pt idx="15">
                  <c:v>10.4</c:v>
                </c:pt>
                <c:pt idx="16">
                  <c:v>8.5</c:v>
                </c:pt>
                <c:pt idx="17">
                  <c:v>11.8</c:v>
                </c:pt>
                <c:pt idx="18">
                  <c:v>14.3</c:v>
                </c:pt>
                <c:pt idx="19">
                  <c:v>5.5</c:v>
                </c:pt>
                <c:pt idx="20">
                  <c:v>8.9</c:v>
                </c:pt>
                <c:pt idx="21">
                  <c:v>9.3000000000000007</c:v>
                </c:pt>
                <c:pt idx="22">
                  <c:v>6.7</c:v>
                </c:pt>
                <c:pt idx="23">
                  <c:v>4.9000000000000004</c:v>
                </c:pt>
                <c:pt idx="24">
                  <c:v>7</c:v>
                </c:pt>
                <c:pt idx="25">
                  <c:v>7.8</c:v>
                </c:pt>
                <c:pt idx="26">
                  <c:v>6</c:v>
                </c:pt>
                <c:pt idx="27">
                  <c:v>5.0999999999999996</c:v>
                </c:pt>
                <c:pt idx="28">
                  <c:v>0.4</c:v>
                </c:pt>
                <c:pt idx="29">
                  <c:v>1.5</c:v>
                </c:pt>
                <c:pt idx="3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8C5-4F8F-B781-32314D9F4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0254496"/>
        <c:axId val="1740255936"/>
      </c:lineChart>
      <c:catAx>
        <c:axId val="17402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0255936"/>
        <c:crosses val="autoZero"/>
        <c:auto val="1"/>
        <c:lblAlgn val="ctr"/>
        <c:lblOffset val="100"/>
        <c:noMultiLvlLbl val="0"/>
      </c:catAx>
      <c:valAx>
        <c:axId val="17402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0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Temperaturdurchschnit 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Tabelle1!$B$35:$M$35</c:f>
              <c:numCache>
                <c:formatCode>General</c:formatCode>
                <c:ptCount val="12"/>
                <c:pt idx="0">
                  <c:v>5.248387096774195</c:v>
                </c:pt>
                <c:pt idx="1">
                  <c:v>10.558620689655172</c:v>
                </c:pt>
                <c:pt idx="2">
                  <c:v>12.493548387096773</c:v>
                </c:pt>
                <c:pt idx="3">
                  <c:v>15.446666666666671</c:v>
                </c:pt>
                <c:pt idx="4">
                  <c:v>20.332258064516132</c:v>
                </c:pt>
                <c:pt idx="5">
                  <c:v>21.346666666666668</c:v>
                </c:pt>
                <c:pt idx="6">
                  <c:v>24.083870967741937</c:v>
                </c:pt>
                <c:pt idx="7">
                  <c:v>25.858064516129033</c:v>
                </c:pt>
                <c:pt idx="8">
                  <c:v>16.921010381905823</c:v>
                </c:pt>
                <c:pt idx="9">
                  <c:v>15.522580645161291</c:v>
                </c:pt>
                <c:pt idx="10">
                  <c:v>9.0800000000000018</c:v>
                </c:pt>
                <c:pt idx="11">
                  <c:v>6.5032258064516135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A7-4DA7-8156-114D860205F1}"/>
            </c:ext>
          </c:extLst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Tabelle1!$B$38:$M$38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A7-4DA7-8156-114D86020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489936"/>
        <c:axId val="33848801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Tabelle1!$A$37:$L$37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5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5A7-4DA7-8156-114D860205F1}"/>
                  </c:ext>
                </c:extLst>
              </c15:ser>
            </c15:filteredLineSeries>
          </c:ext>
        </c:extLst>
      </c:lineChart>
      <c:catAx>
        <c:axId val="33848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488016"/>
        <c:crosses val="autoZero"/>
        <c:auto val="1"/>
        <c:lblAlgn val="ctr"/>
        <c:lblOffset val="100"/>
        <c:noMultiLvlLbl val="0"/>
      </c:catAx>
      <c:valAx>
        <c:axId val="33848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48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Temperaturdurchschnitt Min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Tabelle1!$O$35:$Z$35</c:f>
              <c:numCache>
                <c:formatCode>General</c:formatCode>
                <c:ptCount val="12"/>
                <c:pt idx="0">
                  <c:v>-0.22258064516129056</c:v>
                </c:pt>
                <c:pt idx="1">
                  <c:v>5.158620689655173</c:v>
                </c:pt>
                <c:pt idx="2">
                  <c:v>5.1161290322580637</c:v>
                </c:pt>
                <c:pt idx="3">
                  <c:v>6.4300000000000015</c:v>
                </c:pt>
                <c:pt idx="4">
                  <c:v>10.922580645161288</c:v>
                </c:pt>
                <c:pt idx="5">
                  <c:v>11.689999999999996</c:v>
                </c:pt>
                <c:pt idx="6">
                  <c:v>13.854838709677422</c:v>
                </c:pt>
                <c:pt idx="7">
                  <c:v>15.135483870967741</c:v>
                </c:pt>
                <c:pt idx="8">
                  <c:v>11.713333333333333</c:v>
                </c:pt>
                <c:pt idx="9">
                  <c:v>8.2677419354838726</c:v>
                </c:pt>
                <c:pt idx="10">
                  <c:v>3.7766666666666677</c:v>
                </c:pt>
                <c:pt idx="11">
                  <c:v>1.7133333333333334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4-4EF1-B307-614D50515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339712"/>
        <c:axId val="429340672"/>
      </c:lineChart>
      <c:catAx>
        <c:axId val="429339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9340672"/>
        <c:crosses val="autoZero"/>
        <c:auto val="1"/>
        <c:lblAlgn val="ctr"/>
        <c:lblOffset val="100"/>
        <c:noMultiLvlLbl val="0"/>
      </c:catAx>
      <c:valAx>
        <c:axId val="42934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933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Sonnenennergie SEN KJ/m2</a:t>
            </a:r>
          </a:p>
        </c:rich>
      </c:tx>
      <c:layout>
        <c:manualLayout>
          <c:xMode val="edge"/>
          <c:yMode val="edge"/>
          <c:x val="0.38454672114106181"/>
          <c:y val="2.2505855066546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Tabelle1!$A$193</c:f>
              <c:strCache>
                <c:ptCount val="1"/>
                <c:pt idx="0">
                  <c:v>Januar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Tabelle1!$B$193</c:f>
              <c:numCache>
                <c:formatCode>General</c:formatCode>
                <c:ptCount val="1"/>
                <c:pt idx="0">
                  <c:v>52861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508-9DFC-51FBB34B23E0}"/>
            </c:ext>
          </c:extLst>
        </c:ser>
        <c:ser>
          <c:idx val="1"/>
          <c:order val="1"/>
          <c:tx>
            <c:strRef>
              <c:f>Tabelle1!$A$194</c:f>
              <c:strCache>
                <c:ptCount val="1"/>
                <c:pt idx="0">
                  <c:v>Febuar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Tabelle1!$B$194</c:f>
              <c:numCache>
                <c:formatCode>General</c:formatCode>
                <c:ptCount val="1"/>
                <c:pt idx="0">
                  <c:v>91979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A-4508-9DFC-51FBB34B23E0}"/>
            </c:ext>
          </c:extLst>
        </c:ser>
        <c:ser>
          <c:idx val="2"/>
          <c:order val="2"/>
          <c:tx>
            <c:strRef>
              <c:f>Tabelle1!$A$195</c:f>
              <c:strCache>
                <c:ptCount val="1"/>
                <c:pt idx="0">
                  <c:v>März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Tabelle1!$B$195</c:f>
              <c:numCache>
                <c:formatCode>General</c:formatCode>
                <c:ptCount val="1"/>
                <c:pt idx="0">
                  <c:v>223898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A-4508-9DFC-51FBB34B23E0}"/>
            </c:ext>
          </c:extLst>
        </c:ser>
        <c:ser>
          <c:idx val="3"/>
          <c:order val="3"/>
          <c:tx>
            <c:strRef>
              <c:f>Tabelle1!$A$196</c:f>
              <c:strCache>
                <c:ptCount val="1"/>
                <c:pt idx="0">
                  <c:v>April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Tabelle1!$B$196</c:f>
              <c:numCache>
                <c:formatCode>General</c:formatCode>
                <c:ptCount val="1"/>
                <c:pt idx="0">
                  <c:v>293405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A-4508-9DFC-51FBB34B23E0}"/>
            </c:ext>
          </c:extLst>
        </c:ser>
        <c:ser>
          <c:idx val="4"/>
          <c:order val="4"/>
          <c:tx>
            <c:strRef>
              <c:f>Tabelle1!$A$197</c:f>
              <c:strCache>
                <c:ptCount val="1"/>
                <c:pt idx="0">
                  <c:v>Mai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Tabelle1!$B$197</c:f>
              <c:numCache>
                <c:formatCode>General</c:formatCode>
                <c:ptCount val="1"/>
                <c:pt idx="0">
                  <c:v>436119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AA-4508-9DFC-51FBB34B23E0}"/>
            </c:ext>
          </c:extLst>
        </c:ser>
        <c:ser>
          <c:idx val="5"/>
          <c:order val="5"/>
          <c:tx>
            <c:strRef>
              <c:f>Tabelle1!$A$198</c:f>
              <c:strCache>
                <c:ptCount val="1"/>
                <c:pt idx="0">
                  <c:v>Juni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Tabelle1!$B$198</c:f>
              <c:numCache>
                <c:formatCode>General</c:formatCode>
                <c:ptCount val="1"/>
                <c:pt idx="0">
                  <c:v>486623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AA-4508-9DFC-51FBB34B23E0}"/>
            </c:ext>
          </c:extLst>
        </c:ser>
        <c:ser>
          <c:idx val="6"/>
          <c:order val="6"/>
          <c:tx>
            <c:strRef>
              <c:f>Tabelle1!$A$199</c:f>
              <c:strCache>
                <c:ptCount val="1"/>
                <c:pt idx="0">
                  <c:v>Juli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Tabelle1!$B$199</c:f>
              <c:numCache>
                <c:formatCode>General</c:formatCode>
                <c:ptCount val="1"/>
                <c:pt idx="0">
                  <c:v>482453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AA-4508-9DFC-51FBB34B23E0}"/>
            </c:ext>
          </c:extLst>
        </c:ser>
        <c:ser>
          <c:idx val="7"/>
          <c:order val="7"/>
          <c:tx>
            <c:strRef>
              <c:f>Tabelle1!$A$200</c:f>
              <c:strCache>
                <c:ptCount val="1"/>
                <c:pt idx="0">
                  <c:v>August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Tabelle1!$B$200</c:f>
              <c:numCache>
                <c:formatCode>General</c:formatCode>
                <c:ptCount val="1"/>
                <c:pt idx="0">
                  <c:v>431894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AA-4508-9DFC-51FBB34B23E0}"/>
            </c:ext>
          </c:extLst>
        </c:ser>
        <c:ser>
          <c:idx val="8"/>
          <c:order val="8"/>
          <c:tx>
            <c:strRef>
              <c:f>Tabelle1!$A$201</c:f>
              <c:strCache>
                <c:ptCount val="1"/>
                <c:pt idx="0">
                  <c:v>September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Tabelle1!$B$201</c:f>
              <c:numCache>
                <c:formatCode>General</c:formatCode>
                <c:ptCount val="1"/>
                <c:pt idx="0">
                  <c:v>274063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AA-4508-9DFC-51FBB34B23E0}"/>
            </c:ext>
          </c:extLst>
        </c:ser>
        <c:ser>
          <c:idx val="9"/>
          <c:order val="9"/>
          <c:tx>
            <c:strRef>
              <c:f>Tabelle1!$A$202</c:f>
              <c:strCache>
                <c:ptCount val="1"/>
                <c:pt idx="0">
                  <c:v>Oktober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Tabelle1!$B$202</c:f>
              <c:numCache>
                <c:formatCode>General</c:formatCode>
                <c:ptCount val="1"/>
                <c:pt idx="0">
                  <c:v>129620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AA-4508-9DFC-51FBB34B23E0}"/>
            </c:ext>
          </c:extLst>
        </c:ser>
        <c:ser>
          <c:idx val="10"/>
          <c:order val="10"/>
          <c:tx>
            <c:strRef>
              <c:f>Tabelle1!$A$203</c:f>
              <c:strCache>
                <c:ptCount val="1"/>
                <c:pt idx="0">
                  <c:v>November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Tabelle1!$B$203</c:f>
              <c:numCache>
                <c:formatCode>General</c:formatCode>
                <c:ptCount val="1"/>
                <c:pt idx="0">
                  <c:v>50902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AA-4508-9DFC-51FBB34B23E0}"/>
            </c:ext>
          </c:extLst>
        </c:ser>
        <c:ser>
          <c:idx val="11"/>
          <c:order val="11"/>
          <c:tx>
            <c:strRef>
              <c:f>Tabelle1!$A$204</c:f>
              <c:strCache>
                <c:ptCount val="1"/>
                <c:pt idx="0">
                  <c:v>Dezember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Tabelle1!$B$204</c:f>
              <c:numCache>
                <c:formatCode>General</c:formatCode>
                <c:ptCount val="1"/>
                <c:pt idx="0">
                  <c:v>34982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AA-4508-9DFC-51FBB34B2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76923744"/>
        <c:axId val="1976923264"/>
      </c:barChart>
      <c:catAx>
        <c:axId val="19769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6923264"/>
        <c:crosses val="autoZero"/>
        <c:auto val="1"/>
        <c:lblAlgn val="ctr"/>
        <c:lblOffset val="100"/>
        <c:noMultiLvlLbl val="0"/>
      </c:catAx>
      <c:valAx>
        <c:axId val="197692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692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Schnee</a:t>
            </a:r>
          </a:p>
        </c:rich>
      </c:tx>
      <c:layout>
        <c:manualLayout>
          <c:xMode val="edge"/>
          <c:yMode val="edge"/>
          <c:x val="0.4120325612121610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Tabelle1!$A$211</c:f>
              <c:strCache>
                <c:ptCount val="1"/>
                <c:pt idx="0">
                  <c:v>November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Tabelle1!$B$210:$AF$210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Tabelle1!$B$211:$AF$211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1F94-420B-BADA-B497111490B0}"/>
            </c:ext>
          </c:extLst>
        </c:ser>
        <c:ser>
          <c:idx val="1"/>
          <c:order val="1"/>
          <c:tx>
            <c:strRef>
              <c:f>Tabelle1!$A$212</c:f>
              <c:strCache>
                <c:ptCount val="1"/>
                <c:pt idx="0">
                  <c:v>Dezember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Tabelle1!$B$210:$AF$210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Tabelle1!$B$212:$AF$212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1F94-420B-BADA-B497111490B0}"/>
            </c:ext>
          </c:extLst>
        </c:ser>
        <c:ser>
          <c:idx val="2"/>
          <c:order val="2"/>
          <c:tx>
            <c:strRef>
              <c:f>Tabelle1!$A$213</c:f>
              <c:strCache>
                <c:ptCount val="1"/>
                <c:pt idx="0">
                  <c:v>Januar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Tabelle1!$B$210:$AF$210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Tabelle1!$B$213:$AF$213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15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4-420B-BADA-B497111490B0}"/>
            </c:ext>
          </c:extLst>
        </c:ser>
        <c:ser>
          <c:idx val="3"/>
          <c:order val="3"/>
          <c:tx>
            <c:strRef>
              <c:f>Tabelle1!$A$214</c:f>
              <c:strCache>
                <c:ptCount val="1"/>
                <c:pt idx="0">
                  <c:v>Febuar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Tabelle1!$B$210:$AF$210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Tabelle1!$B$214:$AF$214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1F94-420B-BADA-B497111490B0}"/>
            </c:ext>
          </c:extLst>
        </c:ser>
        <c:ser>
          <c:idx val="4"/>
          <c:order val="4"/>
          <c:tx>
            <c:strRef>
              <c:f>Tabelle1!$A$215</c:f>
              <c:strCache>
                <c:ptCount val="1"/>
                <c:pt idx="0">
                  <c:v>März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Tabelle1!$B$210:$AF$210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Tabelle1!$B$215:$AF$215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1F94-420B-BADA-B49711149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6839744"/>
        <c:axId val="1976845024"/>
      </c:barChart>
      <c:catAx>
        <c:axId val="19768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6845024"/>
        <c:crosses val="autoZero"/>
        <c:auto val="1"/>
        <c:lblAlgn val="ctr"/>
        <c:lblOffset val="100"/>
        <c:noMultiLvlLbl val="0"/>
      </c:catAx>
      <c:valAx>
        <c:axId val="197684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6839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Sonnenstunden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6804644015491984E-2"/>
          <c:y val="0.17795397322263998"/>
          <c:w val="0.91199519749191438"/>
          <c:h val="0.503671821393534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Tabelle1!$L$193:$L$204</c:f>
              <c:numCache>
                <c:formatCode>General</c:formatCode>
                <c:ptCount val="12"/>
              </c:numCache>
            </c:numRef>
          </c:cat>
          <c:val>
            <c:numRef>
              <c:f>Tabelle1!$M$193:$M$204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83C2-4686-AA23-DB0C7305F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7785224"/>
        <c:axId val="67787784"/>
      </c:barChart>
      <c:catAx>
        <c:axId val="6778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787784"/>
        <c:crosses val="autoZero"/>
        <c:auto val="1"/>
        <c:lblAlgn val="ctr"/>
        <c:lblOffset val="100"/>
        <c:noMultiLvlLbl val="0"/>
      </c:catAx>
      <c:valAx>
        <c:axId val="6778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785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Tabelle1!$A$238:$A$249</c:f>
              <c:strCache>
                <c:ptCount val="12"/>
                <c:pt idx="0">
                  <c:v>ja</c:v>
                </c:pt>
                <c:pt idx="1">
                  <c:v>fe</c:v>
                </c:pt>
                <c:pt idx="2">
                  <c:v>mä</c:v>
                </c:pt>
                <c:pt idx="3">
                  <c:v>Ap</c:v>
                </c:pt>
                <c:pt idx="4">
                  <c:v>Ma</c:v>
                </c:pt>
                <c:pt idx="5">
                  <c:v>Ju</c:v>
                </c:pt>
                <c:pt idx="6">
                  <c:v>Jul</c:v>
                </c:pt>
                <c:pt idx="7">
                  <c:v>Au</c:v>
                </c:pt>
                <c:pt idx="8">
                  <c:v>Se</c:v>
                </c:pt>
                <c:pt idx="9">
                  <c:v>Ok</c:v>
                </c:pt>
                <c:pt idx="10">
                  <c:v>No</c:v>
                </c:pt>
                <c:pt idx="11">
                  <c:v>DE</c:v>
                </c:pt>
              </c:strCache>
            </c:strRef>
          </c:cat>
          <c:val>
            <c:numRef>
              <c:f>Tabelle1!$B$238:$B$249</c:f>
              <c:numCache>
                <c:formatCode>General</c:formatCode>
                <c:ptCount val="12"/>
                <c:pt idx="0">
                  <c:v>162.69999999999999</c:v>
                </c:pt>
                <c:pt idx="1">
                  <c:v>306.2</c:v>
                </c:pt>
                <c:pt idx="2">
                  <c:v>387.29999999999995</c:v>
                </c:pt>
                <c:pt idx="3">
                  <c:v>463.40000000000015</c:v>
                </c:pt>
                <c:pt idx="4">
                  <c:v>630.30000000000007</c:v>
                </c:pt>
                <c:pt idx="5">
                  <c:v>640.4</c:v>
                </c:pt>
                <c:pt idx="6">
                  <c:v>746.6</c:v>
                </c:pt>
                <c:pt idx="7">
                  <c:v>801.6</c:v>
                </c:pt>
                <c:pt idx="8">
                  <c:v>633.10000000000014</c:v>
                </c:pt>
                <c:pt idx="9">
                  <c:v>481.20000000000005</c:v>
                </c:pt>
                <c:pt idx="10">
                  <c:v>272.39999999999998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84-4370-B725-1B80EE9427E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Tabelle1!$A$238:$A$249</c:f>
              <c:strCache>
                <c:ptCount val="12"/>
                <c:pt idx="0">
                  <c:v>ja</c:v>
                </c:pt>
                <c:pt idx="1">
                  <c:v>fe</c:v>
                </c:pt>
                <c:pt idx="2">
                  <c:v>mä</c:v>
                </c:pt>
                <c:pt idx="3">
                  <c:v>Ap</c:v>
                </c:pt>
                <c:pt idx="4">
                  <c:v>Ma</c:v>
                </c:pt>
                <c:pt idx="5">
                  <c:v>Ju</c:v>
                </c:pt>
                <c:pt idx="6">
                  <c:v>Jul</c:v>
                </c:pt>
                <c:pt idx="7">
                  <c:v>Au</c:v>
                </c:pt>
                <c:pt idx="8">
                  <c:v>Se</c:v>
                </c:pt>
                <c:pt idx="9">
                  <c:v>Ok</c:v>
                </c:pt>
                <c:pt idx="10">
                  <c:v>No</c:v>
                </c:pt>
                <c:pt idx="11">
                  <c:v>DE</c:v>
                </c:pt>
              </c:strCache>
            </c:strRef>
          </c:cat>
          <c:val>
            <c:numRef>
              <c:f>Tabelle1!$C$238:$C$249</c:f>
              <c:numCache>
                <c:formatCode>General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84-4370-B725-1B80EE942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754184"/>
        <c:axId val="1155663368"/>
      </c:lineChart>
      <c:catAx>
        <c:axId val="80075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5663368"/>
        <c:crosses val="autoZero"/>
        <c:auto val="1"/>
        <c:lblAlgn val="ctr"/>
        <c:lblOffset val="100"/>
        <c:noMultiLvlLbl val="0"/>
      </c:catAx>
      <c:valAx>
        <c:axId val="115566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12501A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0075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Jahresregenmengen</a:t>
            </a:r>
          </a:p>
        </c:rich>
      </c:tx>
      <c:layout>
        <c:manualLayout>
          <c:xMode val="edge"/>
          <c:yMode val="edge"/>
          <c:x val="0.35760844307259176"/>
          <c:y val="2.8107895957996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DF-4B3B-BF11-B33A21433B7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DF-4B3B-BF11-B33A21433B73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F-4B3B-BF11-B33A21433B73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DF-4B3B-BF11-B33A21433B7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DF-4B3B-BF11-B33A21433B73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DF-4B3B-BF11-B33A21433B73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DF-4B3B-BF11-B33A21433B73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DF-4B3B-BF11-B33A21433B7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DF-4B3B-BF11-B33A21433B7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DF-4B3B-BF11-B33A21433B7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DF-4B3B-BF11-B33A21433B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Tabelle1!$G$73:$G$84</c:f>
              <c:numCache>
                <c:formatCode>General</c:formatCode>
                <c:ptCount val="12"/>
              </c:numCache>
            </c:numRef>
          </c:cat>
          <c:val>
            <c:numRef>
              <c:f>Tabelle1!$H$73:$H$84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F-4B3B-BF11-B33A21433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28432"/>
        <c:axId val="35017872"/>
      </c:lineChart>
      <c:catAx>
        <c:axId val="3502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017872"/>
        <c:crosses val="autoZero"/>
        <c:auto val="1"/>
        <c:lblAlgn val="ctr"/>
        <c:lblOffset val="100"/>
        <c:noMultiLvlLbl val="0"/>
      </c:catAx>
      <c:valAx>
        <c:axId val="3501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02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109904</xdr:colOff>
      <xdr:row>37</xdr:row>
      <xdr:rowOff>65942</xdr:rowOff>
    </xdr:from>
    <xdr:to>
      <xdr:col>24</xdr:col>
      <xdr:colOff>608136</xdr:colOff>
      <xdr:row>59</xdr:row>
      <xdr:rowOff>169830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E348DAD4-B5B0-F1C9-673F-A7C529DBB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124968</xdr:colOff>
      <xdr:row>60</xdr:row>
      <xdr:rowOff>0</xdr:rowOff>
    </xdr:from>
    <xdr:to>
      <xdr:col>24</xdr:col>
      <xdr:colOff>600808</xdr:colOff>
      <xdr:row>85</xdr:row>
      <xdr:rowOff>1333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153215E8-B56B-0C00-A7D8-2CAFE2C1A8BB}"/>
            </a:ext>
            <a:ext uri="{147F2762-F138-4A5C-976F-8EAC2B608ADB}">
              <a16:predDERef xmlns:a16="http://schemas.microsoft.com/office/drawing/2014/main" pred="{E348DAD4-B5B0-F1C9-673F-A7C529DBB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644770</xdr:colOff>
      <xdr:row>60</xdr:row>
      <xdr:rowOff>31134</xdr:rowOff>
    </xdr:from>
    <xdr:to>
      <xdr:col>19</xdr:col>
      <xdr:colOff>40386</xdr:colOff>
      <xdr:row>84</xdr:row>
      <xdr:rowOff>152400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EC5FBD51-889F-FD0E-2C41-256572F2221A}"/>
            </a:ext>
            <a:ext uri="{147F2762-F138-4A5C-976F-8EAC2B608ADB}">
              <a16:predDERef xmlns:a16="http://schemas.microsoft.com/office/drawing/2014/main" pred="{27EA1FD9-3A68-1ACA-F6FA-D7A47731B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640080</xdr:colOff>
      <xdr:row>37</xdr:row>
      <xdr:rowOff>80961</xdr:rowOff>
    </xdr:from>
    <xdr:to>
      <xdr:col>19</xdr:col>
      <xdr:colOff>43961</xdr:colOff>
      <xdr:row>59</xdr:row>
      <xdr:rowOff>169333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4E703D74-DCE5-2C0C-228A-9392D78C2E81}"/>
            </a:ext>
            <a:ext uri="{147F2762-F138-4A5C-976F-8EAC2B608ADB}">
              <a16:predDERef xmlns:a16="http://schemas.microsoft.com/office/drawing/2014/main" pred="{EC5FBD51-889F-FD0E-2C41-256572F22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247910</xdr:colOff>
      <xdr:row>102</xdr:row>
      <xdr:rowOff>14804</xdr:rowOff>
    </xdr:from>
    <xdr:to>
      <xdr:col>29</xdr:col>
      <xdr:colOff>430580</xdr:colOff>
      <xdr:row>116</xdr:row>
      <xdr:rowOff>96224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F4812C4-237B-56D4-F27E-B5E3246C0CA0}"/>
            </a:ext>
            <a:ext uri="{147F2762-F138-4A5C-976F-8EAC2B608ADB}">
              <a16:predDERef xmlns:a16="http://schemas.microsoft.com/office/drawing/2014/main" pred="{4E703D74-DCE5-2C0C-228A-9392D78C2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819150</xdr:colOff>
      <xdr:row>217</xdr:row>
      <xdr:rowOff>66675</xdr:rowOff>
    </xdr:from>
    <xdr:to>
      <xdr:col>13</xdr:col>
      <xdr:colOff>476250</xdr:colOff>
      <xdr:row>231</xdr:row>
      <xdr:rowOff>142875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17841881-14F0-8700-BD68-435DEF44D3C0}"/>
            </a:ext>
            <a:ext uri="{147F2762-F138-4A5C-976F-8EAC2B608ADB}">
              <a16:predDERef xmlns:a16="http://schemas.microsoft.com/office/drawing/2014/main" pred="{3F4812C4-237B-56D4-F27E-B5E3246C0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234862</xdr:colOff>
      <xdr:row>86</xdr:row>
      <xdr:rowOff>195067</xdr:rowOff>
    </xdr:from>
    <xdr:to>
      <xdr:col>29</xdr:col>
      <xdr:colOff>443629</xdr:colOff>
      <xdr:row>101</xdr:row>
      <xdr:rowOff>80767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4E6B06CC-EC20-71B7-984F-0B48C1046468}"/>
            </a:ext>
            <a:ext uri="{147F2762-F138-4A5C-976F-8EAC2B608ADB}">
              <a16:predDERef xmlns:a16="http://schemas.microsoft.com/office/drawing/2014/main" pred="{46E6887E-70BE-DF95-A510-3E4179C37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235</xdr:row>
      <xdr:rowOff>142875</xdr:rowOff>
    </xdr:from>
    <xdr:to>
      <xdr:col>13</xdr:col>
      <xdr:colOff>438150</xdr:colOff>
      <xdr:row>250</xdr:row>
      <xdr:rowOff>28575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894A6F2-3587-3EC7-496E-0F817447B335}"/>
            </a:ext>
            <a:ext uri="{147F2762-F138-4A5C-976F-8EAC2B608ADB}">
              <a16:predDERef xmlns:a16="http://schemas.microsoft.com/office/drawing/2014/main" pred="{4E6B06CC-EC20-71B7-984F-0B48C10464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726820</xdr:colOff>
      <xdr:row>37</xdr:row>
      <xdr:rowOff>77525</xdr:rowOff>
    </xdr:from>
    <xdr:to>
      <xdr:col>32</xdr:col>
      <xdr:colOff>132688</xdr:colOff>
      <xdr:row>85</xdr:row>
      <xdr:rowOff>13048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2E5E9A4-C599-92F2-5BCF-561BD29DF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2D9E5-2675-4145-AC6D-D34DC6FC7D49}">
  <dimension ref="A1:AF253"/>
  <sheetViews>
    <sheetView tabSelected="1" zoomScale="73" zoomScaleNormal="73" workbookViewId="0">
      <selection activeCell="M72" sqref="M72"/>
    </sheetView>
  </sheetViews>
  <sheetFormatPr baseColWidth="10" defaultColWidth="11" defaultRowHeight="15" x14ac:dyDescent="0.25"/>
  <cols>
    <col min="2" max="2" width="12.5703125" customWidth="1"/>
    <col min="3" max="4" width="12.85546875" customWidth="1"/>
    <col min="5" max="5" width="12.5703125" customWidth="1"/>
    <col min="6" max="6" width="13.7109375" customWidth="1"/>
    <col min="7" max="7" width="15.7109375" customWidth="1"/>
    <col min="8" max="8" width="13.140625" customWidth="1"/>
    <col min="9" max="9" width="15.140625" customWidth="1"/>
    <col min="10" max="10" width="14.28515625" customWidth="1"/>
    <col min="11" max="11" width="13.7109375" customWidth="1"/>
    <col min="12" max="12" width="13.5703125" customWidth="1"/>
    <col min="13" max="13" width="12.42578125" customWidth="1"/>
    <col min="14" max="14" width="22" customWidth="1"/>
    <col min="15" max="15" width="14.140625" customWidth="1"/>
    <col min="16" max="16" width="13.7109375" customWidth="1"/>
    <col min="17" max="17" width="14.140625" customWidth="1"/>
    <col min="18" max="18" width="16.5703125" customWidth="1"/>
    <col min="19" max="19" width="21.7109375" customWidth="1"/>
    <col min="20" max="20" width="15.140625" customWidth="1"/>
    <col min="21" max="21" width="15.85546875" customWidth="1"/>
    <col min="22" max="22" width="18" customWidth="1"/>
    <col min="23" max="23" width="17.140625" customWidth="1"/>
    <col min="24" max="24" width="15.7109375" customWidth="1"/>
    <col min="25" max="25" width="16.7109375" customWidth="1"/>
    <col min="26" max="26" width="15.85546875" customWidth="1"/>
  </cols>
  <sheetData>
    <row r="1" spans="1:28" ht="27" thickBot="1" x14ac:dyDescent="0.45">
      <c r="A1" s="3"/>
      <c r="C1" s="3"/>
      <c r="D1" s="3"/>
      <c r="E1" s="3"/>
      <c r="F1" s="10"/>
      <c r="G1" s="11"/>
      <c r="H1" s="12" t="s">
        <v>0</v>
      </c>
      <c r="I1" s="11"/>
      <c r="J1" s="11"/>
      <c r="K1" s="13"/>
      <c r="L1" s="3"/>
      <c r="M1" s="3"/>
      <c r="N1" s="3"/>
      <c r="O1" s="3"/>
      <c r="Q1" s="3"/>
      <c r="R1" s="3"/>
      <c r="S1" s="14"/>
      <c r="T1" s="12"/>
      <c r="U1" s="12" t="s">
        <v>1</v>
      </c>
      <c r="V1" s="11"/>
      <c r="W1" s="11"/>
      <c r="X1" s="13"/>
      <c r="Y1" s="3"/>
      <c r="Z1" s="3"/>
      <c r="AA1" s="3"/>
      <c r="AB1" s="3"/>
    </row>
    <row r="2" spans="1:28" ht="18.75" x14ac:dyDescent="0.3">
      <c r="A2" s="3"/>
      <c r="B2" s="20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3"/>
      <c r="O2" s="17" t="str">
        <f t="shared" ref="O2:Z2" si="0">B2</f>
        <v>Januar</v>
      </c>
      <c r="P2" s="17" t="str">
        <f t="shared" si="0"/>
        <v>Februar</v>
      </c>
      <c r="Q2" s="17" t="str">
        <f t="shared" si="0"/>
        <v>März</v>
      </c>
      <c r="R2" s="19" t="str">
        <f t="shared" si="0"/>
        <v>Aprill</v>
      </c>
      <c r="S2" s="19" t="str">
        <f t="shared" si="0"/>
        <v>Mai</v>
      </c>
      <c r="T2" s="19" t="str">
        <f t="shared" si="0"/>
        <v>Juni</v>
      </c>
      <c r="U2" s="19" t="str">
        <f t="shared" si="0"/>
        <v>Juli</v>
      </c>
      <c r="V2" s="19" t="str">
        <f t="shared" si="0"/>
        <v>August</v>
      </c>
      <c r="W2" s="19" t="str">
        <f>J2</f>
        <v>September</v>
      </c>
      <c r="X2" s="19" t="str">
        <f t="shared" si="0"/>
        <v>Oktober</v>
      </c>
      <c r="Y2" s="19" t="str">
        <f t="shared" si="0"/>
        <v>November</v>
      </c>
      <c r="Z2" s="19" t="str">
        <f t="shared" si="0"/>
        <v>Dezember</v>
      </c>
      <c r="AA2" s="3"/>
    </row>
    <row r="3" spans="1:28" x14ac:dyDescent="0.25">
      <c r="A3" s="2">
        <f t="shared" ref="A3:A33" si="1">N3</f>
        <v>1</v>
      </c>
      <c r="B3" s="21">
        <v>8.1</v>
      </c>
      <c r="C3" s="4">
        <v>8.3000000000000007</v>
      </c>
      <c r="D3" s="4">
        <v>13</v>
      </c>
      <c r="E3" s="4">
        <v>12.3</v>
      </c>
      <c r="F3" s="4">
        <v>26.5</v>
      </c>
      <c r="G3" s="4">
        <v>19.3</v>
      </c>
      <c r="H3" s="4">
        <v>19.399999999999999</v>
      </c>
      <c r="I3" s="4">
        <v>21.4</v>
      </c>
      <c r="J3" s="4">
        <v>31.1</v>
      </c>
      <c r="K3" s="4">
        <v>15.5</v>
      </c>
      <c r="L3" s="4">
        <v>9.6999999999999993</v>
      </c>
      <c r="M3" s="4">
        <v>4.2</v>
      </c>
      <c r="N3" s="2">
        <v>1</v>
      </c>
      <c r="O3" s="4">
        <v>5.9</v>
      </c>
      <c r="P3" s="4">
        <v>3</v>
      </c>
      <c r="Q3" s="4">
        <v>4.0999999999999996</v>
      </c>
      <c r="R3" s="6">
        <v>8.1</v>
      </c>
      <c r="S3" s="6">
        <v>12.5</v>
      </c>
      <c r="T3" s="6">
        <v>13</v>
      </c>
      <c r="U3" s="6">
        <v>12.9</v>
      </c>
      <c r="V3" s="6">
        <v>16.399999999999999</v>
      </c>
      <c r="W3" s="6">
        <v>17</v>
      </c>
      <c r="X3" s="6">
        <v>10.3</v>
      </c>
      <c r="Y3" s="6">
        <v>4</v>
      </c>
      <c r="Z3" s="6">
        <v>0.3</v>
      </c>
      <c r="AA3" s="3"/>
    </row>
    <row r="4" spans="1:28" x14ac:dyDescent="0.25">
      <c r="A4" s="2">
        <f t="shared" si="1"/>
        <v>2</v>
      </c>
      <c r="B4" s="21">
        <v>11.6</v>
      </c>
      <c r="C4" s="4">
        <v>10.5</v>
      </c>
      <c r="D4" s="4">
        <v>16</v>
      </c>
      <c r="E4" s="4">
        <v>12.5</v>
      </c>
      <c r="F4" s="4">
        <v>25.1</v>
      </c>
      <c r="G4" s="4">
        <v>16.399999999999999</v>
      </c>
      <c r="H4" s="4">
        <v>15.6</v>
      </c>
      <c r="I4" s="4">
        <v>25.7</v>
      </c>
      <c r="J4" s="4">
        <v>29.9</v>
      </c>
      <c r="K4" s="4">
        <v>14.6</v>
      </c>
      <c r="L4" s="4">
        <v>12.2</v>
      </c>
      <c r="M4" s="4">
        <v>12.1</v>
      </c>
      <c r="N4" s="2">
        <v>2</v>
      </c>
      <c r="O4" s="4">
        <v>5.8</v>
      </c>
      <c r="P4" s="4">
        <v>1.5</v>
      </c>
      <c r="Q4" s="4">
        <v>5.3</v>
      </c>
      <c r="R4" s="6">
        <v>6.9</v>
      </c>
      <c r="S4" s="6">
        <v>12.3</v>
      </c>
      <c r="T4" s="6">
        <v>11.6</v>
      </c>
      <c r="U4" s="6">
        <v>13.4</v>
      </c>
      <c r="V4" s="6">
        <v>16.899999999999999</v>
      </c>
      <c r="W4" s="6">
        <v>18.100000000000001</v>
      </c>
      <c r="X4" s="6">
        <v>7.6</v>
      </c>
      <c r="Y4" s="6">
        <v>5</v>
      </c>
      <c r="Z4" s="6">
        <v>3.6</v>
      </c>
      <c r="AA4" s="3"/>
    </row>
    <row r="5" spans="1:28" x14ac:dyDescent="0.25">
      <c r="A5" s="2">
        <f t="shared" si="1"/>
        <v>3</v>
      </c>
      <c r="B5" s="21">
        <v>11.3</v>
      </c>
      <c r="C5" s="4">
        <v>10.7</v>
      </c>
      <c r="D5" s="4">
        <v>8.8000000000000007</v>
      </c>
      <c r="E5" s="4">
        <v>14.7</v>
      </c>
      <c r="F5" s="4">
        <v>15.5</v>
      </c>
      <c r="G5" s="4">
        <v>14.8</v>
      </c>
      <c r="H5" s="4">
        <v>15.7</v>
      </c>
      <c r="I5" s="4">
        <v>24.5</v>
      </c>
      <c r="J5" s="4">
        <v>27.5</v>
      </c>
      <c r="K5" s="4">
        <v>13.5</v>
      </c>
      <c r="L5" s="4">
        <v>12.8</v>
      </c>
      <c r="M5" s="4">
        <v>6.8</v>
      </c>
      <c r="N5" s="2">
        <v>3</v>
      </c>
      <c r="O5" s="4">
        <v>8</v>
      </c>
      <c r="P5" s="4">
        <v>7.1</v>
      </c>
      <c r="Q5" s="4">
        <v>7.6</v>
      </c>
      <c r="R5" s="6">
        <v>8.1999999999999993</v>
      </c>
      <c r="S5" s="6">
        <v>8.6999999999999993</v>
      </c>
      <c r="T5" s="6">
        <v>9.9</v>
      </c>
      <c r="U5" s="6">
        <v>9.8000000000000007</v>
      </c>
      <c r="V5" s="6">
        <v>15.5</v>
      </c>
      <c r="W5" s="6">
        <v>16</v>
      </c>
      <c r="X5" s="6">
        <v>6.6</v>
      </c>
      <c r="Y5" s="6">
        <v>3.4</v>
      </c>
      <c r="Z5" s="6">
        <v>1.2</v>
      </c>
      <c r="AA5" s="3"/>
    </row>
    <row r="6" spans="1:28" x14ac:dyDescent="0.25">
      <c r="A6" s="2">
        <f t="shared" si="1"/>
        <v>4</v>
      </c>
      <c r="B6" s="21">
        <v>8.9</v>
      </c>
      <c r="C6" s="4">
        <v>10.5</v>
      </c>
      <c r="D6" s="4">
        <v>8</v>
      </c>
      <c r="E6" s="4">
        <v>15.2</v>
      </c>
      <c r="F6" s="4">
        <v>17.399999999999999</v>
      </c>
      <c r="G6" s="4">
        <v>21.1</v>
      </c>
      <c r="H6" s="4">
        <v>20.6</v>
      </c>
      <c r="I6" s="4">
        <v>20.5</v>
      </c>
      <c r="J6" s="4">
        <v>20.5</v>
      </c>
      <c r="K6" s="4">
        <v>14.9</v>
      </c>
      <c r="L6" s="4">
        <v>13.5</v>
      </c>
      <c r="M6" s="4">
        <v>5.6</v>
      </c>
      <c r="N6" s="2">
        <v>4</v>
      </c>
      <c r="O6" s="4">
        <v>5</v>
      </c>
      <c r="P6" s="4">
        <v>8.4</v>
      </c>
      <c r="Q6" s="4">
        <v>6.4</v>
      </c>
      <c r="R6" s="6">
        <v>7.2</v>
      </c>
      <c r="S6" s="6">
        <v>5.4</v>
      </c>
      <c r="T6" s="6">
        <v>11.7</v>
      </c>
      <c r="U6" s="6">
        <v>12.7</v>
      </c>
      <c r="V6" s="6">
        <v>15.8</v>
      </c>
      <c r="W6" s="6">
        <v>16.2</v>
      </c>
      <c r="X6" s="6">
        <v>5.8</v>
      </c>
      <c r="Y6" s="6">
        <v>1.1000000000000001</v>
      </c>
      <c r="Z6" s="6">
        <v>2.2999999999999998</v>
      </c>
      <c r="AA6" s="3"/>
    </row>
    <row r="7" spans="1:28" x14ac:dyDescent="0.25">
      <c r="A7" s="2">
        <f t="shared" si="1"/>
        <v>5</v>
      </c>
      <c r="B7" s="21">
        <v>8.9</v>
      </c>
      <c r="C7" s="4">
        <v>12.8</v>
      </c>
      <c r="D7" s="4">
        <v>12.6</v>
      </c>
      <c r="E7" s="4">
        <v>18.600000000000001</v>
      </c>
      <c r="F7" s="4">
        <v>17.899999999999999</v>
      </c>
      <c r="G7" s="4">
        <v>17.899999999999999</v>
      </c>
      <c r="H7" s="4">
        <v>19.8</v>
      </c>
      <c r="I7" s="4">
        <v>26.5</v>
      </c>
      <c r="J7" s="4">
        <v>29.8</v>
      </c>
      <c r="K7" s="4">
        <v>16.3</v>
      </c>
      <c r="L7" s="4">
        <v>8.6</v>
      </c>
      <c r="M7" s="4">
        <v>5.4</v>
      </c>
      <c r="N7" s="2">
        <v>5</v>
      </c>
      <c r="O7" s="4">
        <v>5.6</v>
      </c>
      <c r="P7" s="4">
        <v>6.8</v>
      </c>
      <c r="Q7" s="4">
        <v>3.9</v>
      </c>
      <c r="R7" s="6">
        <v>8.6999999999999993</v>
      </c>
      <c r="S7" s="6">
        <v>7.1</v>
      </c>
      <c r="T7" s="6">
        <v>11.8</v>
      </c>
      <c r="U7" s="6">
        <v>11.6</v>
      </c>
      <c r="V7" s="6">
        <v>15.2</v>
      </c>
      <c r="W7" s="6">
        <v>15.9</v>
      </c>
      <c r="X7" s="6">
        <v>2.1</v>
      </c>
      <c r="Y7" s="6">
        <v>3</v>
      </c>
      <c r="Z7" s="6">
        <v>1.8</v>
      </c>
      <c r="AA7" s="3"/>
    </row>
    <row r="8" spans="1:28" x14ac:dyDescent="0.25">
      <c r="A8" s="2">
        <f t="shared" si="1"/>
        <v>6</v>
      </c>
      <c r="B8" s="21">
        <v>5.9</v>
      </c>
      <c r="C8" s="4">
        <v>11.4</v>
      </c>
      <c r="D8" s="4">
        <v>9.1999999999999993</v>
      </c>
      <c r="E8" s="4">
        <v>25.5</v>
      </c>
      <c r="F8" s="4">
        <v>14.7</v>
      </c>
      <c r="G8" s="4">
        <v>19.3</v>
      </c>
      <c r="H8" s="4">
        <v>24.3</v>
      </c>
      <c r="I8" s="4">
        <v>29.6</v>
      </c>
      <c r="J8" s="4">
        <v>24.1</v>
      </c>
      <c r="K8" s="4">
        <v>14.4</v>
      </c>
      <c r="L8" s="4">
        <v>7.6</v>
      </c>
      <c r="M8" s="4">
        <v>8.4</v>
      </c>
      <c r="N8" s="2">
        <v>6</v>
      </c>
      <c r="O8" s="4">
        <v>0.8</v>
      </c>
      <c r="P8" s="4">
        <v>8.1</v>
      </c>
      <c r="Q8" s="4">
        <v>2.6</v>
      </c>
      <c r="R8" s="6">
        <v>11.2</v>
      </c>
      <c r="S8" s="6">
        <v>11.4</v>
      </c>
      <c r="T8" s="6">
        <v>7.4</v>
      </c>
      <c r="U8" s="6">
        <v>13.4</v>
      </c>
      <c r="V8" s="6">
        <v>14.4</v>
      </c>
      <c r="W8" s="6">
        <v>16.8</v>
      </c>
      <c r="X8" s="6">
        <v>5.3</v>
      </c>
      <c r="Y8" s="6">
        <v>4.8</v>
      </c>
      <c r="Z8" s="6">
        <v>3.1</v>
      </c>
      <c r="AA8" s="3"/>
    </row>
    <row r="9" spans="1:28" x14ac:dyDescent="0.25">
      <c r="A9" s="2">
        <f t="shared" si="1"/>
        <v>7</v>
      </c>
      <c r="B9" s="21">
        <v>1.5</v>
      </c>
      <c r="C9" s="4">
        <v>11.1</v>
      </c>
      <c r="D9" s="4">
        <v>10.1</v>
      </c>
      <c r="E9" s="4">
        <v>22</v>
      </c>
      <c r="F9" s="4">
        <v>16.7</v>
      </c>
      <c r="G9" s="4">
        <v>21.1</v>
      </c>
      <c r="H9" s="4">
        <v>21.9</v>
      </c>
      <c r="I9" s="4">
        <v>23.3</v>
      </c>
      <c r="J9" s="4">
        <v>27.5</v>
      </c>
      <c r="K9" s="4">
        <v>20.8</v>
      </c>
      <c r="L9" s="4">
        <v>7.2</v>
      </c>
      <c r="M9" s="4">
        <v>10.1</v>
      </c>
      <c r="N9" s="2">
        <v>7</v>
      </c>
      <c r="O9" s="4">
        <v>-1.6</v>
      </c>
      <c r="P9" s="4">
        <v>2</v>
      </c>
      <c r="Q9" s="4">
        <v>0.3</v>
      </c>
      <c r="R9" s="6">
        <v>14.7</v>
      </c>
      <c r="S9" s="6">
        <v>11.2</v>
      </c>
      <c r="T9" s="6">
        <v>7.7</v>
      </c>
      <c r="U9" s="6">
        <v>10</v>
      </c>
      <c r="V9" s="6">
        <v>16.5</v>
      </c>
      <c r="W9" s="6">
        <v>13.3</v>
      </c>
      <c r="X9" s="6">
        <v>11.5</v>
      </c>
      <c r="Y9" s="6">
        <v>3.5</v>
      </c>
      <c r="Z9" s="6">
        <v>3.2</v>
      </c>
      <c r="AA9" s="3"/>
    </row>
    <row r="10" spans="1:28" x14ac:dyDescent="0.25">
      <c r="A10" s="2">
        <f t="shared" si="1"/>
        <v>8</v>
      </c>
      <c r="B10" s="21">
        <v>-3</v>
      </c>
      <c r="C10" s="4">
        <v>10.1</v>
      </c>
      <c r="D10" s="4">
        <v>14.3</v>
      </c>
      <c r="E10" s="4">
        <v>22.3</v>
      </c>
      <c r="F10" s="4">
        <v>16.5</v>
      </c>
      <c r="G10" s="4">
        <v>21.5</v>
      </c>
      <c r="H10" s="4">
        <v>23.5</v>
      </c>
      <c r="I10" s="4">
        <v>24.6</v>
      </c>
      <c r="J10" s="4">
        <f>AVERAGE(J3:J9)</f>
        <v>27.2</v>
      </c>
      <c r="K10" s="4">
        <v>18.5</v>
      </c>
      <c r="L10" s="4">
        <v>6.3</v>
      </c>
      <c r="M10" s="4">
        <v>7.3</v>
      </c>
      <c r="N10" s="2">
        <v>8</v>
      </c>
      <c r="O10" s="4">
        <v>-4.8</v>
      </c>
      <c r="P10" s="4">
        <v>2.2000000000000002</v>
      </c>
      <c r="Q10" s="4">
        <v>0</v>
      </c>
      <c r="R10" s="6">
        <v>10.6</v>
      </c>
      <c r="S10" s="6">
        <v>9.8000000000000007</v>
      </c>
      <c r="T10" s="6">
        <v>9</v>
      </c>
      <c r="U10" s="6">
        <v>10.8</v>
      </c>
      <c r="V10" s="6">
        <v>16.100000000000001</v>
      </c>
      <c r="W10" s="6">
        <v>15.4</v>
      </c>
      <c r="X10" s="6">
        <v>13.3</v>
      </c>
      <c r="Y10" s="6">
        <v>4.4000000000000004</v>
      </c>
      <c r="Z10" s="6">
        <v>3.7</v>
      </c>
      <c r="AA10" s="3"/>
    </row>
    <row r="11" spans="1:28" x14ac:dyDescent="0.25">
      <c r="A11" s="2">
        <f t="shared" si="1"/>
        <v>9</v>
      </c>
      <c r="B11" s="21">
        <v>0.4</v>
      </c>
      <c r="C11" s="4">
        <v>12.4</v>
      </c>
      <c r="D11" s="4">
        <v>14.3</v>
      </c>
      <c r="E11" s="4">
        <v>19.399999999999999</v>
      </c>
      <c r="F11" s="4">
        <v>21.1</v>
      </c>
      <c r="G11" s="4">
        <v>20</v>
      </c>
      <c r="H11" s="4">
        <v>31.8</v>
      </c>
      <c r="I11" s="4">
        <v>25.6</v>
      </c>
      <c r="J11" s="4">
        <v>17.899999999999999</v>
      </c>
      <c r="K11" s="4">
        <v>14.4</v>
      </c>
      <c r="L11" s="4">
        <v>9.1</v>
      </c>
      <c r="M11" s="4">
        <v>5.6</v>
      </c>
      <c r="N11" s="2">
        <v>9</v>
      </c>
      <c r="O11" s="4">
        <v>-4.3</v>
      </c>
      <c r="P11" s="4">
        <v>7.9</v>
      </c>
      <c r="Q11" s="4">
        <v>4.3</v>
      </c>
      <c r="R11" s="6">
        <v>8.8000000000000007</v>
      </c>
      <c r="S11" s="6">
        <v>6.6</v>
      </c>
      <c r="T11" s="6">
        <v>9.5</v>
      </c>
      <c r="U11" s="6">
        <v>13.5</v>
      </c>
      <c r="V11" s="6">
        <v>17.7</v>
      </c>
      <c r="W11" s="6">
        <v>12.5</v>
      </c>
      <c r="X11" s="6">
        <v>12.4</v>
      </c>
      <c r="Y11" s="6">
        <v>6.4</v>
      </c>
      <c r="Z11" s="6">
        <v>3.6</v>
      </c>
      <c r="AA11" s="3"/>
    </row>
    <row r="12" spans="1:28" x14ac:dyDescent="0.25">
      <c r="A12" s="2">
        <f t="shared" si="1"/>
        <v>10</v>
      </c>
      <c r="B12" s="21">
        <v>-4</v>
      </c>
      <c r="C12" s="4">
        <v>12.6</v>
      </c>
      <c r="D12" s="4">
        <v>8.1999999999999993</v>
      </c>
      <c r="E12" s="4">
        <v>15.5</v>
      </c>
      <c r="F12" s="4">
        <v>22.6</v>
      </c>
      <c r="G12" s="4">
        <v>14.9</v>
      </c>
      <c r="H12" s="4">
        <v>24.9</v>
      </c>
      <c r="I12" s="4">
        <v>26.7</v>
      </c>
      <c r="J12" s="4">
        <v>18.7</v>
      </c>
      <c r="K12" s="4">
        <v>14.5</v>
      </c>
      <c r="L12" s="4">
        <v>9</v>
      </c>
      <c r="M12" s="4">
        <v>5.6</v>
      </c>
      <c r="N12" s="2">
        <v>10</v>
      </c>
      <c r="O12" s="4">
        <v>-6.9</v>
      </c>
      <c r="P12" s="4">
        <v>5.8</v>
      </c>
      <c r="Q12" s="4">
        <v>6.1</v>
      </c>
      <c r="R12" s="6">
        <v>6.1</v>
      </c>
      <c r="S12" s="6">
        <v>8</v>
      </c>
      <c r="T12" s="6">
        <v>8</v>
      </c>
      <c r="U12" s="6">
        <v>17</v>
      </c>
      <c r="V12" s="6">
        <v>14</v>
      </c>
      <c r="W12" s="6">
        <v>11.7</v>
      </c>
      <c r="X12" s="6">
        <v>8.6999999999999993</v>
      </c>
      <c r="Y12" s="6">
        <v>6.2</v>
      </c>
      <c r="Z12" s="6">
        <v>4.0999999999999996</v>
      </c>
      <c r="AA12" s="3"/>
    </row>
    <row r="13" spans="1:28" x14ac:dyDescent="0.25">
      <c r="A13" s="2">
        <f t="shared" si="1"/>
        <v>11</v>
      </c>
      <c r="B13" s="21">
        <v>-0.3</v>
      </c>
      <c r="C13" s="4">
        <v>10.199999999999999</v>
      </c>
      <c r="D13" s="4">
        <v>9.4</v>
      </c>
      <c r="E13" s="4">
        <v>17.3</v>
      </c>
      <c r="F13" s="4">
        <v>24.2</v>
      </c>
      <c r="G13" s="4">
        <v>16.5</v>
      </c>
      <c r="H13" s="4">
        <v>24.4</v>
      </c>
      <c r="I13" s="4">
        <v>28.5</v>
      </c>
      <c r="J13" s="4">
        <v>15.8</v>
      </c>
      <c r="K13" s="4">
        <v>14</v>
      </c>
      <c r="L13" s="4">
        <v>10.9</v>
      </c>
      <c r="M13" s="4">
        <v>4.0999999999999996</v>
      </c>
      <c r="N13" s="2">
        <v>11</v>
      </c>
      <c r="O13" s="4">
        <v>-9.1999999999999993</v>
      </c>
      <c r="P13" s="4">
        <v>6.9</v>
      </c>
      <c r="Q13" s="4">
        <v>6.2</v>
      </c>
      <c r="R13" s="6">
        <v>5.5</v>
      </c>
      <c r="S13" s="6">
        <v>9.1999999999999993</v>
      </c>
      <c r="T13" s="6">
        <v>7.1</v>
      </c>
      <c r="U13" s="6">
        <v>15.4</v>
      </c>
      <c r="V13" s="6">
        <v>14.8</v>
      </c>
      <c r="W13" s="6">
        <v>8.4</v>
      </c>
      <c r="X13" s="6">
        <v>4.3</v>
      </c>
      <c r="Y13" s="6">
        <v>7.6</v>
      </c>
      <c r="Z13" s="6">
        <v>1.6</v>
      </c>
      <c r="AA13" s="3"/>
    </row>
    <row r="14" spans="1:28" x14ac:dyDescent="0.25">
      <c r="A14" s="2">
        <f t="shared" si="1"/>
        <v>12</v>
      </c>
      <c r="B14" s="21">
        <v>-0.2</v>
      </c>
      <c r="C14" s="4">
        <v>7.1</v>
      </c>
      <c r="D14" s="4">
        <v>12.6</v>
      </c>
      <c r="E14" s="4">
        <v>20.3</v>
      </c>
      <c r="F14" s="4">
        <v>25.2</v>
      </c>
      <c r="G14" s="4">
        <v>16.100000000000001</v>
      </c>
      <c r="H14" s="4">
        <v>20.5</v>
      </c>
      <c r="I14" s="4">
        <v>33.700000000000003</v>
      </c>
      <c r="J14" s="4">
        <v>14.6</v>
      </c>
      <c r="K14" s="4">
        <v>11.2</v>
      </c>
      <c r="L14" s="4">
        <v>9.6999999999999993</v>
      </c>
      <c r="M14" s="4">
        <v>2.1</v>
      </c>
      <c r="N14" s="2">
        <v>12</v>
      </c>
      <c r="O14" s="4">
        <v>-2</v>
      </c>
      <c r="P14" s="4">
        <v>4.3</v>
      </c>
      <c r="Q14" s="4">
        <v>6</v>
      </c>
      <c r="R14" s="6">
        <v>12.2</v>
      </c>
      <c r="S14" s="6">
        <v>13.1</v>
      </c>
      <c r="T14" s="6">
        <v>6.5</v>
      </c>
      <c r="U14" s="6">
        <v>12.8</v>
      </c>
      <c r="V14" s="6">
        <v>16.7</v>
      </c>
      <c r="W14" s="6">
        <v>7.2</v>
      </c>
      <c r="X14" s="6">
        <v>3.4</v>
      </c>
      <c r="Y14" s="6">
        <v>6.4</v>
      </c>
      <c r="Z14" s="6">
        <v>-0.2</v>
      </c>
      <c r="AA14" s="3"/>
    </row>
    <row r="15" spans="1:28" x14ac:dyDescent="0.25">
      <c r="A15" s="2">
        <f t="shared" si="1"/>
        <v>13</v>
      </c>
      <c r="B15" s="21">
        <v>1.8</v>
      </c>
      <c r="C15" s="4">
        <v>9.4</v>
      </c>
      <c r="D15" s="4">
        <v>17.600000000000001</v>
      </c>
      <c r="E15" s="4">
        <v>25.1</v>
      </c>
      <c r="F15" s="4">
        <v>24.5</v>
      </c>
      <c r="G15" s="4">
        <v>19.8</v>
      </c>
      <c r="H15" s="4">
        <v>19.8</v>
      </c>
      <c r="I15" s="4">
        <v>34</v>
      </c>
      <c r="J15" s="4">
        <v>16.600000000000001</v>
      </c>
      <c r="K15" s="4">
        <v>11.7</v>
      </c>
      <c r="L15" s="4">
        <v>7.8</v>
      </c>
      <c r="M15" s="4">
        <v>1.2</v>
      </c>
      <c r="N15" s="2">
        <v>13</v>
      </c>
      <c r="O15" s="4">
        <v>-0.3</v>
      </c>
      <c r="P15" s="4">
        <v>1.2</v>
      </c>
      <c r="Q15" s="4">
        <v>6.7</v>
      </c>
      <c r="R15" s="6">
        <v>9</v>
      </c>
      <c r="S15" s="6">
        <v>12.6</v>
      </c>
      <c r="T15" s="6">
        <v>11.8</v>
      </c>
      <c r="U15" s="6">
        <v>11.6</v>
      </c>
      <c r="V15" s="6">
        <v>19.2</v>
      </c>
      <c r="W15" s="6">
        <v>6.1</v>
      </c>
      <c r="X15" s="6">
        <v>5.0999999999999996</v>
      </c>
      <c r="Y15" s="6">
        <v>4.5999999999999996</v>
      </c>
      <c r="Z15" s="6">
        <v>-2.5</v>
      </c>
      <c r="AA15" s="3"/>
    </row>
    <row r="16" spans="1:28" x14ac:dyDescent="0.25">
      <c r="A16" s="2">
        <f t="shared" si="1"/>
        <v>14</v>
      </c>
      <c r="B16" s="21">
        <v>1.2</v>
      </c>
      <c r="C16" s="4">
        <v>12.1</v>
      </c>
      <c r="D16" s="4">
        <v>17.100000000000001</v>
      </c>
      <c r="E16" s="4">
        <v>18</v>
      </c>
      <c r="F16" s="4">
        <v>26.7</v>
      </c>
      <c r="G16" s="4">
        <v>19.5</v>
      </c>
      <c r="H16" s="4">
        <v>24</v>
      </c>
      <c r="I16" s="4">
        <v>23.2</v>
      </c>
      <c r="J16" s="4">
        <v>16</v>
      </c>
      <c r="K16" s="4">
        <v>10.3</v>
      </c>
      <c r="L16" s="4">
        <v>10.1</v>
      </c>
      <c r="M16" s="4">
        <v>3.8</v>
      </c>
      <c r="N16" s="2">
        <v>14</v>
      </c>
      <c r="O16" s="4">
        <v>-0.8</v>
      </c>
      <c r="P16" s="4">
        <v>7.1</v>
      </c>
      <c r="Q16" s="4">
        <v>6.8</v>
      </c>
      <c r="R16" s="6">
        <v>11.9</v>
      </c>
      <c r="S16" s="6">
        <v>14</v>
      </c>
      <c r="T16" s="6">
        <v>12.2</v>
      </c>
      <c r="U16" s="6">
        <v>10.8</v>
      </c>
      <c r="V16" s="6">
        <v>17.100000000000001</v>
      </c>
      <c r="W16" s="6">
        <v>6.5</v>
      </c>
      <c r="X16" s="6">
        <v>4.3</v>
      </c>
      <c r="Y16" s="6">
        <v>7.6</v>
      </c>
      <c r="Z16" s="6">
        <v>-2.2999999999999998</v>
      </c>
      <c r="AA16" s="3"/>
    </row>
    <row r="17" spans="1:27" x14ac:dyDescent="0.25">
      <c r="A17" s="2">
        <f t="shared" si="1"/>
        <v>15</v>
      </c>
      <c r="B17" s="21">
        <v>1.3</v>
      </c>
      <c r="C17" s="4">
        <v>15.3</v>
      </c>
      <c r="D17" s="4">
        <v>9.3000000000000007</v>
      </c>
      <c r="E17" s="4">
        <v>14</v>
      </c>
      <c r="F17" s="4">
        <v>20.2</v>
      </c>
      <c r="G17" s="4">
        <v>20.100000000000001</v>
      </c>
      <c r="H17" s="4">
        <v>27.7</v>
      </c>
      <c r="I17" s="4">
        <v>27.6</v>
      </c>
      <c r="J17" s="4">
        <v>18.100000000000001</v>
      </c>
      <c r="K17" s="4">
        <v>11.4</v>
      </c>
      <c r="L17" s="4">
        <v>8.1999999999999993</v>
      </c>
      <c r="M17" s="4">
        <v>9.1999999999999993</v>
      </c>
      <c r="N17" s="2">
        <v>15</v>
      </c>
      <c r="O17" s="4">
        <v>-0.5</v>
      </c>
      <c r="P17" s="4">
        <v>9.8000000000000007</v>
      </c>
      <c r="Q17" s="4">
        <v>8</v>
      </c>
      <c r="R17" s="6">
        <v>3.4</v>
      </c>
      <c r="S17" s="6">
        <v>13.4</v>
      </c>
      <c r="T17" s="6">
        <v>12.5</v>
      </c>
      <c r="U17" s="6">
        <v>11.8</v>
      </c>
      <c r="V17" s="6">
        <v>14.8</v>
      </c>
      <c r="W17" s="6">
        <v>4.9000000000000004</v>
      </c>
      <c r="X17" s="6">
        <v>5.4</v>
      </c>
      <c r="Y17" s="6">
        <v>6.9</v>
      </c>
      <c r="Z17" s="6">
        <v>2.5</v>
      </c>
      <c r="AA17" s="3"/>
    </row>
    <row r="18" spans="1:27" x14ac:dyDescent="0.25">
      <c r="A18" s="2">
        <f t="shared" si="1"/>
        <v>16</v>
      </c>
      <c r="B18" s="21">
        <v>-1</v>
      </c>
      <c r="C18" s="4">
        <v>13.6</v>
      </c>
      <c r="D18" s="4">
        <v>13.7</v>
      </c>
      <c r="E18" s="4">
        <v>9.6</v>
      </c>
      <c r="F18" s="4">
        <v>20.3</v>
      </c>
      <c r="G18" s="4">
        <v>18.3</v>
      </c>
      <c r="H18" s="4">
        <v>22.5</v>
      </c>
      <c r="I18" s="4">
        <v>26.8</v>
      </c>
      <c r="J18" s="4">
        <v>20.5</v>
      </c>
      <c r="K18" s="4">
        <v>19</v>
      </c>
      <c r="L18" s="4">
        <v>7</v>
      </c>
      <c r="M18" s="4">
        <v>10.4</v>
      </c>
      <c r="N18" s="2">
        <v>16</v>
      </c>
      <c r="O18" s="4">
        <v>-5.3</v>
      </c>
      <c r="P18" s="4">
        <v>10.199999999999999</v>
      </c>
      <c r="Q18" s="4">
        <v>5.5</v>
      </c>
      <c r="R18" s="6">
        <v>3.7</v>
      </c>
      <c r="S18" s="6">
        <v>13.6</v>
      </c>
      <c r="T18" s="6">
        <v>12.7</v>
      </c>
      <c r="U18" s="6">
        <v>14</v>
      </c>
      <c r="V18" s="6">
        <v>15.7</v>
      </c>
      <c r="W18" s="6">
        <v>13.5</v>
      </c>
      <c r="X18" s="6">
        <v>11.4</v>
      </c>
      <c r="Y18" s="6">
        <v>5</v>
      </c>
      <c r="Z18" s="6">
        <v>8.4</v>
      </c>
      <c r="AA18" s="3"/>
    </row>
    <row r="19" spans="1:27" x14ac:dyDescent="0.25">
      <c r="A19" s="2">
        <f t="shared" si="1"/>
        <v>17</v>
      </c>
      <c r="B19" s="21">
        <v>-0.1</v>
      </c>
      <c r="C19" s="4">
        <v>11.3</v>
      </c>
      <c r="D19" s="4">
        <v>15.3</v>
      </c>
      <c r="E19" s="4">
        <v>8.1</v>
      </c>
      <c r="F19" s="4">
        <v>17.7</v>
      </c>
      <c r="G19" s="4">
        <v>20.7</v>
      </c>
      <c r="H19" s="4">
        <v>23.9</v>
      </c>
      <c r="I19" s="4">
        <v>23.6</v>
      </c>
      <c r="J19" s="4">
        <v>20.100000000000001</v>
      </c>
      <c r="K19" s="4">
        <v>21</v>
      </c>
      <c r="L19" s="4">
        <v>8.4</v>
      </c>
      <c r="M19" s="4">
        <v>8.5</v>
      </c>
      <c r="N19" s="2">
        <v>17</v>
      </c>
      <c r="O19" s="4">
        <v>-5.9</v>
      </c>
      <c r="P19" s="4">
        <v>6.1</v>
      </c>
      <c r="Q19" s="4">
        <v>2.2999999999999998</v>
      </c>
      <c r="R19" s="6">
        <v>2.2999999999999998</v>
      </c>
      <c r="S19" s="6">
        <v>12.4</v>
      </c>
      <c r="T19" s="6">
        <v>13.4</v>
      </c>
      <c r="U19" s="6">
        <v>15.1</v>
      </c>
      <c r="V19" s="6">
        <v>18.3</v>
      </c>
      <c r="W19" s="6">
        <v>12.6</v>
      </c>
      <c r="X19" s="6">
        <v>13.2</v>
      </c>
      <c r="Y19" s="6">
        <v>4</v>
      </c>
      <c r="Z19" s="6">
        <v>3.6</v>
      </c>
      <c r="AA19" s="3"/>
    </row>
    <row r="20" spans="1:27" x14ac:dyDescent="0.25">
      <c r="A20" s="2">
        <f t="shared" si="1"/>
        <v>18</v>
      </c>
      <c r="B20" s="21">
        <v>1.4</v>
      </c>
      <c r="C20" s="4">
        <v>10.3</v>
      </c>
      <c r="D20" s="4">
        <v>16.7</v>
      </c>
      <c r="E20" s="4">
        <v>11.1</v>
      </c>
      <c r="F20" s="4">
        <v>21.2</v>
      </c>
      <c r="G20" s="4">
        <v>21.5</v>
      </c>
      <c r="H20" s="4">
        <v>27.7</v>
      </c>
      <c r="I20" s="4">
        <v>21.9</v>
      </c>
      <c r="J20" s="4">
        <v>25.2</v>
      </c>
      <c r="K20" s="65">
        <v>17</v>
      </c>
      <c r="L20" s="4">
        <v>7</v>
      </c>
      <c r="M20" s="4">
        <v>11.8</v>
      </c>
      <c r="N20" s="2">
        <v>18</v>
      </c>
      <c r="O20" s="4">
        <v>-2.9</v>
      </c>
      <c r="P20" s="4">
        <v>6.2</v>
      </c>
      <c r="Q20" s="4">
        <v>5.9</v>
      </c>
      <c r="R20" s="6">
        <v>3.3</v>
      </c>
      <c r="S20" s="6">
        <v>11.6</v>
      </c>
      <c r="T20" s="6">
        <v>11</v>
      </c>
      <c r="U20" s="6">
        <v>13.2</v>
      </c>
      <c r="V20" s="6">
        <v>14.6</v>
      </c>
      <c r="W20" s="6">
        <v>11.9</v>
      </c>
      <c r="X20" s="6">
        <v>9.5</v>
      </c>
      <c r="Y20" s="6">
        <v>3.5</v>
      </c>
      <c r="Z20" s="6">
        <v>5.0999999999999996</v>
      </c>
      <c r="AA20" s="3"/>
    </row>
    <row r="21" spans="1:27" x14ac:dyDescent="0.25">
      <c r="A21" s="2">
        <f t="shared" si="1"/>
        <v>19</v>
      </c>
      <c r="B21" s="21">
        <v>-0.9</v>
      </c>
      <c r="C21" s="4">
        <v>8.8000000000000007</v>
      </c>
      <c r="D21" s="4">
        <v>18.8</v>
      </c>
      <c r="E21" s="4">
        <v>9.8000000000000007</v>
      </c>
      <c r="F21" s="4">
        <v>19.7</v>
      </c>
      <c r="G21" s="4">
        <v>21</v>
      </c>
      <c r="H21" s="4">
        <v>28.2</v>
      </c>
      <c r="I21" s="4">
        <v>23.5</v>
      </c>
      <c r="J21" s="4">
        <v>24.9</v>
      </c>
      <c r="K21" s="4">
        <v>17.5</v>
      </c>
      <c r="L21" s="4">
        <v>11.9</v>
      </c>
      <c r="M21" s="4">
        <v>14.3</v>
      </c>
      <c r="N21" s="2">
        <v>19</v>
      </c>
      <c r="O21" s="4">
        <v>-7.7</v>
      </c>
      <c r="P21" s="4">
        <v>7.4</v>
      </c>
      <c r="Q21" s="4">
        <v>5.6</v>
      </c>
      <c r="R21" s="6">
        <v>4.0999999999999996</v>
      </c>
      <c r="S21" s="6">
        <v>11.7</v>
      </c>
      <c r="T21" s="6">
        <v>13.3</v>
      </c>
      <c r="U21" s="6">
        <v>16.2</v>
      </c>
      <c r="V21" s="6">
        <v>13.4</v>
      </c>
      <c r="W21" s="6">
        <v>12.2</v>
      </c>
      <c r="X21" s="6">
        <v>10.1</v>
      </c>
      <c r="Y21" s="6">
        <v>2</v>
      </c>
      <c r="Z21" s="6">
        <v>3.5</v>
      </c>
      <c r="AA21" s="3"/>
    </row>
    <row r="22" spans="1:27" x14ac:dyDescent="0.25">
      <c r="A22" s="2">
        <f t="shared" si="1"/>
        <v>20</v>
      </c>
      <c r="B22" s="21">
        <v>11.6</v>
      </c>
      <c r="C22" s="4">
        <v>11.3</v>
      </c>
      <c r="D22" s="4">
        <v>12.3</v>
      </c>
      <c r="E22" s="4">
        <v>9.5</v>
      </c>
      <c r="F22" s="4">
        <v>21.3</v>
      </c>
      <c r="G22" s="4">
        <v>21.5</v>
      </c>
      <c r="H22" s="4">
        <v>32.4</v>
      </c>
      <c r="I22" s="4">
        <v>26.9</v>
      </c>
      <c r="J22" s="4">
        <v>23.9</v>
      </c>
      <c r="K22" s="4">
        <v>17.100000000000001</v>
      </c>
      <c r="L22" s="4">
        <v>3.4</v>
      </c>
      <c r="M22" s="4">
        <v>5.5</v>
      </c>
      <c r="N22" s="2">
        <v>20</v>
      </c>
      <c r="O22" s="4">
        <v>-11</v>
      </c>
      <c r="P22" s="4">
        <v>7</v>
      </c>
      <c r="Q22" s="4">
        <v>5.8</v>
      </c>
      <c r="R22" s="6">
        <v>3.4</v>
      </c>
      <c r="S22" s="6">
        <v>11.6</v>
      </c>
      <c r="T22" s="6">
        <v>11.1</v>
      </c>
      <c r="U22" s="6">
        <v>15.1</v>
      </c>
      <c r="V22" s="6">
        <v>13.3</v>
      </c>
      <c r="W22" s="6">
        <v>10.4</v>
      </c>
      <c r="X22" s="6">
        <v>8.9</v>
      </c>
      <c r="Y22" s="6">
        <v>-0.5</v>
      </c>
      <c r="Z22" s="6">
        <v>2.6</v>
      </c>
      <c r="AA22" s="3"/>
    </row>
    <row r="23" spans="1:27" x14ac:dyDescent="0.25">
      <c r="A23" s="2">
        <f t="shared" si="1"/>
        <v>21</v>
      </c>
      <c r="B23" s="21">
        <v>10.199999999999999</v>
      </c>
      <c r="C23" s="4">
        <v>10.7</v>
      </c>
      <c r="D23" s="4">
        <v>14.9</v>
      </c>
      <c r="E23" s="4">
        <v>9.5</v>
      </c>
      <c r="F23" s="4">
        <v>20.100000000000001</v>
      </c>
      <c r="G23" s="4">
        <v>23.7</v>
      </c>
      <c r="H23" s="4">
        <v>27.3</v>
      </c>
      <c r="I23" s="4">
        <v>20.5</v>
      </c>
      <c r="J23" s="4">
        <v>24</v>
      </c>
      <c r="K23" s="4">
        <v>16.600000000000001</v>
      </c>
      <c r="L23" s="4">
        <v>1.8</v>
      </c>
      <c r="M23" s="4">
        <v>8.9</v>
      </c>
      <c r="N23" s="2">
        <v>21</v>
      </c>
      <c r="O23" s="4">
        <v>-4.4000000000000004</v>
      </c>
      <c r="P23" s="4">
        <v>6.9</v>
      </c>
      <c r="Q23" s="4">
        <v>7.2</v>
      </c>
      <c r="R23" s="6">
        <v>0.8</v>
      </c>
      <c r="S23" s="6">
        <v>10</v>
      </c>
      <c r="T23" s="6">
        <v>13.2</v>
      </c>
      <c r="U23" s="6">
        <v>18.600000000000001</v>
      </c>
      <c r="V23" s="6">
        <v>13.7</v>
      </c>
      <c r="W23" s="6">
        <v>10.8</v>
      </c>
      <c r="X23" s="6">
        <v>12.3</v>
      </c>
      <c r="Y23" s="6">
        <v>-2</v>
      </c>
      <c r="Z23" s="6">
        <v>5.0999999999999996</v>
      </c>
      <c r="AA23" s="3"/>
    </row>
    <row r="24" spans="1:27" x14ac:dyDescent="0.25">
      <c r="A24" s="2">
        <f t="shared" si="1"/>
        <v>22</v>
      </c>
      <c r="B24" s="21">
        <v>13.7</v>
      </c>
      <c r="C24" s="4">
        <v>13.2</v>
      </c>
      <c r="D24" s="4">
        <v>9.1</v>
      </c>
      <c r="E24" s="4">
        <v>8.6999999999999993</v>
      </c>
      <c r="F24" s="4">
        <v>19.3</v>
      </c>
      <c r="G24" s="4">
        <v>21.2</v>
      </c>
      <c r="H24" s="4">
        <v>24</v>
      </c>
      <c r="I24" s="4">
        <v>24.9</v>
      </c>
      <c r="J24" s="4">
        <v>24.2</v>
      </c>
      <c r="K24" s="4">
        <v>15.3</v>
      </c>
      <c r="L24" s="4">
        <v>4.3</v>
      </c>
      <c r="M24" s="4">
        <v>9.3000000000000007</v>
      </c>
      <c r="N24" s="2">
        <v>22</v>
      </c>
      <c r="O24" s="4">
        <v>4.2</v>
      </c>
      <c r="P24" s="4">
        <v>2.6</v>
      </c>
      <c r="Q24" s="4">
        <v>7.6</v>
      </c>
      <c r="R24" s="6">
        <v>-0.8</v>
      </c>
      <c r="S24" s="6">
        <v>12</v>
      </c>
      <c r="T24" s="6">
        <v>12.6</v>
      </c>
      <c r="U24" s="6">
        <v>16.899999999999999</v>
      </c>
      <c r="V24" s="6">
        <v>11.4</v>
      </c>
      <c r="W24" s="6">
        <v>10.199999999999999</v>
      </c>
      <c r="X24" s="6">
        <v>7.9</v>
      </c>
      <c r="Y24" s="6">
        <v>-1.8</v>
      </c>
      <c r="Z24" s="6">
        <v>1.1000000000000001</v>
      </c>
      <c r="AA24" s="3"/>
    </row>
    <row r="25" spans="1:27" x14ac:dyDescent="0.25">
      <c r="A25" s="2">
        <f t="shared" si="1"/>
        <v>23</v>
      </c>
      <c r="B25" s="21">
        <v>10</v>
      </c>
      <c r="C25" s="4">
        <v>9.4</v>
      </c>
      <c r="D25" s="4">
        <v>9.5</v>
      </c>
      <c r="E25" s="4">
        <v>10.4</v>
      </c>
      <c r="F25" s="4">
        <v>21.6</v>
      </c>
      <c r="G25" s="4">
        <v>24.7</v>
      </c>
      <c r="H25" s="4">
        <v>23.8</v>
      </c>
      <c r="I25" s="4">
        <v>25.6</v>
      </c>
      <c r="J25" s="4">
        <v>21.2</v>
      </c>
      <c r="K25" s="4">
        <v>15.2</v>
      </c>
      <c r="L25" s="4">
        <v>7.5</v>
      </c>
      <c r="M25" s="4">
        <v>6.7</v>
      </c>
      <c r="N25" s="2">
        <v>23</v>
      </c>
      <c r="O25" s="4">
        <v>5.2</v>
      </c>
      <c r="P25" s="4">
        <v>3.4</v>
      </c>
      <c r="Q25" s="4">
        <v>2.5</v>
      </c>
      <c r="R25" s="6">
        <v>-1.6</v>
      </c>
      <c r="S25" s="6">
        <v>9.3000000000000007</v>
      </c>
      <c r="T25" s="6">
        <v>13.7</v>
      </c>
      <c r="U25" s="6">
        <v>16.3</v>
      </c>
      <c r="V25" s="6">
        <v>15.5</v>
      </c>
      <c r="W25" s="6">
        <v>13.2</v>
      </c>
      <c r="X25" s="6">
        <v>6</v>
      </c>
      <c r="Y25" s="6">
        <v>-1.1000000000000001</v>
      </c>
      <c r="Z25" s="6">
        <v>1.5</v>
      </c>
      <c r="AA25" s="3"/>
    </row>
    <row r="26" spans="1:27" x14ac:dyDescent="0.25">
      <c r="A26" s="2">
        <f t="shared" si="1"/>
        <v>24</v>
      </c>
      <c r="B26" s="21">
        <v>11.4</v>
      </c>
      <c r="C26" s="4">
        <v>8.3000000000000007</v>
      </c>
      <c r="D26" s="4">
        <v>11.7</v>
      </c>
      <c r="E26" s="4">
        <v>8.8000000000000007</v>
      </c>
      <c r="F26" s="4">
        <v>15.9</v>
      </c>
      <c r="G26" s="4">
        <v>27.1</v>
      </c>
      <c r="H26" s="4">
        <v>22.7</v>
      </c>
      <c r="I26" s="4">
        <v>31.8</v>
      </c>
      <c r="J26" s="4">
        <v>18.899999999999999</v>
      </c>
      <c r="K26" s="4">
        <v>12.9</v>
      </c>
      <c r="L26" s="4">
        <v>17.2</v>
      </c>
      <c r="M26" s="4">
        <v>4.9000000000000004</v>
      </c>
      <c r="N26" s="2">
        <v>24</v>
      </c>
      <c r="O26" s="4">
        <v>7.8</v>
      </c>
      <c r="P26" s="4">
        <v>4</v>
      </c>
      <c r="Q26" s="4">
        <v>2.5</v>
      </c>
      <c r="R26" s="6">
        <v>3.9</v>
      </c>
      <c r="S26" s="6">
        <v>12.3</v>
      </c>
      <c r="T26" s="6">
        <v>14.9</v>
      </c>
      <c r="U26" s="6">
        <v>15.3</v>
      </c>
      <c r="V26" s="6">
        <v>16.399999999999999</v>
      </c>
      <c r="W26" s="6">
        <v>12.1</v>
      </c>
      <c r="X26" s="6">
        <v>4.3</v>
      </c>
      <c r="Y26" s="6">
        <v>8.1999999999999993</v>
      </c>
      <c r="Z26" s="6">
        <v>2.2999999999999998</v>
      </c>
      <c r="AA26" s="3"/>
    </row>
    <row r="27" spans="1:27" x14ac:dyDescent="0.25">
      <c r="A27" s="2">
        <f t="shared" si="1"/>
        <v>25</v>
      </c>
      <c r="B27" s="21">
        <v>7.4</v>
      </c>
      <c r="C27" s="4">
        <v>9.8000000000000007</v>
      </c>
      <c r="D27" s="4">
        <v>13.9</v>
      </c>
      <c r="E27" s="4">
        <v>10.1</v>
      </c>
      <c r="F27" s="4">
        <v>19.3</v>
      </c>
      <c r="G27" s="4">
        <v>28.8</v>
      </c>
      <c r="H27" s="4">
        <v>26.1</v>
      </c>
      <c r="I27" s="4">
        <v>20.8</v>
      </c>
      <c r="J27" s="4">
        <v>17.100000000000001</v>
      </c>
      <c r="K27" s="4">
        <v>19</v>
      </c>
      <c r="L27" s="4">
        <v>17.3</v>
      </c>
      <c r="M27" s="4">
        <v>7</v>
      </c>
      <c r="N27" s="2">
        <v>25</v>
      </c>
      <c r="O27" s="4">
        <v>4</v>
      </c>
      <c r="P27" s="4">
        <v>4.5</v>
      </c>
      <c r="Q27" s="4">
        <v>1.8</v>
      </c>
      <c r="R27" s="6">
        <v>2.7</v>
      </c>
      <c r="S27" s="6">
        <v>11.9</v>
      </c>
      <c r="T27" s="6">
        <v>17.2</v>
      </c>
      <c r="U27" s="6">
        <v>11.3</v>
      </c>
      <c r="V27" s="6">
        <v>13.1</v>
      </c>
      <c r="W27" s="6">
        <v>13.3</v>
      </c>
      <c r="X27" s="6">
        <v>9.9</v>
      </c>
      <c r="Y27" s="6">
        <v>8.3000000000000007</v>
      </c>
      <c r="Z27" s="6">
        <v>4.0999999999999996</v>
      </c>
      <c r="AA27" s="3"/>
    </row>
    <row r="28" spans="1:27" x14ac:dyDescent="0.25">
      <c r="A28" s="2">
        <f t="shared" si="1"/>
        <v>26</v>
      </c>
      <c r="B28" s="21">
        <v>10.1</v>
      </c>
      <c r="C28" s="4">
        <v>6.5</v>
      </c>
      <c r="D28" s="4">
        <v>9.9</v>
      </c>
      <c r="E28" s="4">
        <v>12.9</v>
      </c>
      <c r="F28" s="4">
        <v>23.8</v>
      </c>
      <c r="G28" s="4">
        <v>30.4</v>
      </c>
      <c r="H28" s="4">
        <v>25.1</v>
      </c>
      <c r="I28" s="4">
        <v>22.7</v>
      </c>
      <c r="J28" s="4">
        <v>19.2</v>
      </c>
      <c r="K28" s="4">
        <v>16.8</v>
      </c>
      <c r="L28" s="4">
        <v>11.3</v>
      </c>
      <c r="M28" s="4">
        <v>7.8</v>
      </c>
      <c r="N28" s="2">
        <v>26</v>
      </c>
      <c r="O28" s="4">
        <v>3.1</v>
      </c>
      <c r="P28" s="4">
        <v>1.8</v>
      </c>
      <c r="Q28" s="4">
        <v>5.0999999999999996</v>
      </c>
      <c r="R28" s="6">
        <v>5.9</v>
      </c>
      <c r="S28" s="6">
        <v>9.8000000000000007</v>
      </c>
      <c r="T28" s="6">
        <v>15.7</v>
      </c>
      <c r="U28" s="6">
        <v>16.5</v>
      </c>
      <c r="V28" s="6">
        <v>10.1</v>
      </c>
      <c r="W28" s="6">
        <v>13</v>
      </c>
      <c r="X28" s="6">
        <v>9.5</v>
      </c>
      <c r="Y28" s="6">
        <v>4.3</v>
      </c>
      <c r="Z28" s="6">
        <v>2.2000000000000002</v>
      </c>
      <c r="AA28" s="3"/>
    </row>
    <row r="29" spans="1:27" x14ac:dyDescent="0.25">
      <c r="A29" s="2">
        <f t="shared" si="1"/>
        <v>27</v>
      </c>
      <c r="B29" s="21">
        <v>11.3</v>
      </c>
      <c r="C29" s="4">
        <v>8.1999999999999993</v>
      </c>
      <c r="D29" s="4">
        <v>12.2</v>
      </c>
      <c r="E29" s="4">
        <v>19.100000000000001</v>
      </c>
      <c r="F29" s="4">
        <v>19.399999999999999</v>
      </c>
      <c r="G29" s="4">
        <v>29.8</v>
      </c>
      <c r="H29" s="4">
        <v>21.9</v>
      </c>
      <c r="I29" s="4">
        <v>26</v>
      </c>
      <c r="J29" s="4">
        <v>17.5</v>
      </c>
      <c r="K29" s="4">
        <v>15</v>
      </c>
      <c r="L29" s="7">
        <v>11.7</v>
      </c>
      <c r="M29" s="7">
        <v>6</v>
      </c>
      <c r="N29" s="2">
        <v>27</v>
      </c>
      <c r="O29" s="4">
        <v>-1.8</v>
      </c>
      <c r="P29" s="4">
        <v>0.2</v>
      </c>
      <c r="Q29" s="4">
        <v>6.6</v>
      </c>
      <c r="R29" s="6">
        <v>5.0999999999999996</v>
      </c>
      <c r="S29" s="6">
        <v>11</v>
      </c>
      <c r="T29" s="6">
        <v>11.9</v>
      </c>
      <c r="U29" s="6">
        <v>16.3</v>
      </c>
      <c r="V29" s="6">
        <v>10.5</v>
      </c>
      <c r="W29" s="6">
        <v>10.8</v>
      </c>
      <c r="X29" s="6">
        <v>10.5</v>
      </c>
      <c r="Y29" s="6">
        <v>3.9</v>
      </c>
      <c r="Z29" s="6">
        <v>-1.8</v>
      </c>
      <c r="AA29" s="3"/>
    </row>
    <row r="30" spans="1:27" x14ac:dyDescent="0.25">
      <c r="A30" s="2">
        <f t="shared" si="1"/>
        <v>28</v>
      </c>
      <c r="B30" s="21">
        <v>11.3</v>
      </c>
      <c r="C30" s="4">
        <v>8.9</v>
      </c>
      <c r="D30" s="4">
        <v>0.7</v>
      </c>
      <c r="E30" s="4">
        <v>17.899999999999999</v>
      </c>
      <c r="F30" s="4">
        <v>18.100000000000001</v>
      </c>
      <c r="G30" s="4">
        <v>23.8</v>
      </c>
      <c r="H30" s="4">
        <v>24</v>
      </c>
      <c r="I30" s="4">
        <v>30.7</v>
      </c>
      <c r="J30" s="4">
        <v>13.6</v>
      </c>
      <c r="K30" s="4">
        <v>16.899999999999999</v>
      </c>
      <c r="L30" s="4">
        <v>8.1</v>
      </c>
      <c r="M30" s="4">
        <v>5.0999999999999996</v>
      </c>
      <c r="N30" s="2">
        <v>28</v>
      </c>
      <c r="O30" s="4">
        <v>-0.5</v>
      </c>
      <c r="P30" s="4">
        <v>2.2999999999999998</v>
      </c>
      <c r="Q30" s="4">
        <v>5.0999999999999996</v>
      </c>
      <c r="R30" s="6">
        <v>10.5</v>
      </c>
      <c r="S30" s="6">
        <v>9.3000000000000007</v>
      </c>
      <c r="T30" s="6">
        <v>14.2</v>
      </c>
      <c r="U30" s="6">
        <v>13.8</v>
      </c>
      <c r="V30" s="6">
        <v>13.4</v>
      </c>
      <c r="W30" s="6">
        <v>8.4</v>
      </c>
      <c r="X30" s="6">
        <v>8.9</v>
      </c>
      <c r="Y30" s="6">
        <v>5.2</v>
      </c>
      <c r="Z30" s="6">
        <v>-4</v>
      </c>
      <c r="AA30" s="3"/>
    </row>
    <row r="31" spans="1:27" x14ac:dyDescent="0.25">
      <c r="A31" s="2">
        <f t="shared" si="1"/>
        <v>29</v>
      </c>
      <c r="B31" s="21">
        <v>7.3</v>
      </c>
      <c r="C31" s="4">
        <v>11.4</v>
      </c>
      <c r="D31" s="4">
        <v>14.6</v>
      </c>
      <c r="E31" s="4">
        <v>20.100000000000001</v>
      </c>
      <c r="F31" s="4">
        <v>20.5</v>
      </c>
      <c r="G31" s="4">
        <v>27.9</v>
      </c>
      <c r="H31" s="4">
        <v>27.1</v>
      </c>
      <c r="I31" s="4">
        <v>30.4</v>
      </c>
      <c r="J31" s="4">
        <v>13.4</v>
      </c>
      <c r="K31" s="4">
        <v>16.100000000000001</v>
      </c>
      <c r="L31" s="4">
        <v>6.3</v>
      </c>
      <c r="M31" s="4">
        <v>0.4</v>
      </c>
      <c r="N31" s="2">
        <v>29</v>
      </c>
      <c r="O31" s="7">
        <v>1.7</v>
      </c>
      <c r="P31" s="4">
        <v>4.9000000000000004</v>
      </c>
      <c r="Q31" s="4">
        <v>6.7</v>
      </c>
      <c r="R31" s="6">
        <v>6.8</v>
      </c>
      <c r="S31" s="5">
        <v>13</v>
      </c>
      <c r="T31" s="6">
        <v>11.9</v>
      </c>
      <c r="U31" s="6">
        <v>11.5</v>
      </c>
      <c r="V31" s="6">
        <v>16.399999999999999</v>
      </c>
      <c r="W31" s="6">
        <v>4.2</v>
      </c>
      <c r="X31" s="6">
        <v>8.5</v>
      </c>
      <c r="Y31" s="6">
        <v>-1.1000000000000001</v>
      </c>
      <c r="Z31" s="6">
        <v>-4.0999999999999996</v>
      </c>
      <c r="AA31" s="3"/>
    </row>
    <row r="32" spans="1:27" x14ac:dyDescent="0.25">
      <c r="A32" s="2">
        <f t="shared" si="1"/>
        <v>30</v>
      </c>
      <c r="B32" s="21">
        <v>1.3</v>
      </c>
      <c r="C32" s="4"/>
      <c r="D32" s="4">
        <v>16.100000000000001</v>
      </c>
      <c r="E32" s="4">
        <v>25.1</v>
      </c>
      <c r="F32" s="4">
        <v>18.2</v>
      </c>
      <c r="G32" s="4">
        <v>21.7</v>
      </c>
      <c r="H32" s="4">
        <v>31.5</v>
      </c>
      <c r="I32" s="4">
        <v>22.4</v>
      </c>
      <c r="J32" s="4">
        <v>14.1</v>
      </c>
      <c r="K32" s="4">
        <v>13.6</v>
      </c>
      <c r="L32" s="4">
        <v>6.5</v>
      </c>
      <c r="M32" s="4">
        <v>1.5</v>
      </c>
      <c r="N32" s="2">
        <v>30</v>
      </c>
      <c r="O32" s="4">
        <v>3.8</v>
      </c>
      <c r="P32" s="4"/>
      <c r="Q32" s="4">
        <v>7.9</v>
      </c>
      <c r="R32" s="6">
        <v>10.3</v>
      </c>
      <c r="S32" s="6">
        <v>12.4</v>
      </c>
      <c r="T32" s="6">
        <v>14.2</v>
      </c>
      <c r="U32" s="6">
        <v>14.5</v>
      </c>
      <c r="V32" s="6">
        <v>16.7</v>
      </c>
      <c r="W32" s="6">
        <v>8.8000000000000007</v>
      </c>
      <c r="X32" s="6">
        <v>11.6</v>
      </c>
      <c r="Y32" s="6">
        <v>0.5</v>
      </c>
      <c r="Z32" s="6">
        <v>-0.7</v>
      </c>
      <c r="AA32" s="3"/>
    </row>
    <row r="33" spans="1:27" x14ac:dyDescent="0.25">
      <c r="A33" s="2">
        <f t="shared" si="1"/>
        <v>31</v>
      </c>
      <c r="B33" s="21">
        <v>4.3</v>
      </c>
      <c r="C33" s="4"/>
      <c r="D33" s="4">
        <v>17.399999999999999</v>
      </c>
      <c r="E33" s="4"/>
      <c r="F33" s="4">
        <v>19.100000000000001</v>
      </c>
      <c r="G33" s="4"/>
      <c r="H33" s="4">
        <v>24.5</v>
      </c>
      <c r="I33" s="4">
        <v>27.7</v>
      </c>
      <c r="J33" s="4"/>
      <c r="K33" s="4">
        <v>16.2</v>
      </c>
      <c r="L33" s="4"/>
      <c r="M33" s="4">
        <v>2</v>
      </c>
      <c r="N33" s="2">
        <v>31</v>
      </c>
      <c r="O33" s="4">
        <v>2.1</v>
      </c>
      <c r="P33" s="4"/>
      <c r="Q33" s="4">
        <v>6.2</v>
      </c>
      <c r="R33" s="6"/>
      <c r="S33" s="6">
        <v>11.4</v>
      </c>
      <c r="T33" s="6"/>
      <c r="U33" s="6">
        <v>17.399999999999999</v>
      </c>
      <c r="V33" s="6">
        <v>15.6</v>
      </c>
      <c r="W33" s="6"/>
      <c r="X33" s="6">
        <v>7.7</v>
      </c>
      <c r="Y33" s="6"/>
      <c r="Z33" s="6">
        <v>-3.2</v>
      </c>
      <c r="AA33" s="3"/>
    </row>
    <row r="34" spans="1:27" x14ac:dyDescent="0.25">
      <c r="A34" s="3"/>
      <c r="B34" s="2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2"/>
      <c r="O34" s="4"/>
      <c r="P34" s="4"/>
      <c r="Q34" s="4"/>
      <c r="R34" s="6"/>
      <c r="S34" s="6"/>
      <c r="T34" s="6"/>
      <c r="U34" s="6"/>
      <c r="V34" s="6"/>
      <c r="W34" s="6"/>
      <c r="X34" s="6"/>
      <c r="Y34" s="6"/>
      <c r="Z34" s="6"/>
      <c r="AA34" s="3"/>
    </row>
    <row r="35" spans="1:27" ht="18.75" x14ac:dyDescent="0.3">
      <c r="A35" s="3"/>
      <c r="B35" s="22">
        <f t="shared" ref="B35:M35" si="2">AVERAGE(B3:B34)</f>
        <v>5.248387096774195</v>
      </c>
      <c r="C35" s="18">
        <f t="shared" si="2"/>
        <v>10.558620689655172</v>
      </c>
      <c r="D35" s="18">
        <f t="shared" si="2"/>
        <v>12.493548387096773</v>
      </c>
      <c r="E35" s="18">
        <f t="shared" si="2"/>
        <v>15.446666666666671</v>
      </c>
      <c r="F35" s="18">
        <f t="shared" si="2"/>
        <v>20.332258064516132</v>
      </c>
      <c r="G35" s="18">
        <f t="shared" si="2"/>
        <v>21.346666666666668</v>
      </c>
      <c r="H35" s="18">
        <f t="shared" si="2"/>
        <v>24.083870967741937</v>
      </c>
      <c r="I35" s="18">
        <f>AVERAGE(I3:I34)</f>
        <v>25.858064516129033</v>
      </c>
      <c r="J35" s="18">
        <f>AVERAGE(B35:I35)</f>
        <v>16.921010381905823</v>
      </c>
      <c r="K35" s="18">
        <f t="shared" si="2"/>
        <v>15.522580645161291</v>
      </c>
      <c r="L35" s="18">
        <f t="shared" si="2"/>
        <v>9.0800000000000018</v>
      </c>
      <c r="M35" s="18">
        <f t="shared" si="2"/>
        <v>6.5032258064516135</v>
      </c>
      <c r="N35" s="3"/>
      <c r="O35" s="18">
        <f t="shared" ref="O35:Y35" si="3">AVERAGE(O3:O34)</f>
        <v>-0.22258064516129056</v>
      </c>
      <c r="P35" s="18">
        <f t="shared" si="3"/>
        <v>5.158620689655173</v>
      </c>
      <c r="Q35" s="18">
        <f t="shared" si="3"/>
        <v>5.1161290322580637</v>
      </c>
      <c r="R35" s="18">
        <f t="shared" si="3"/>
        <v>6.4300000000000015</v>
      </c>
      <c r="S35" s="18">
        <f t="shared" si="3"/>
        <v>10.922580645161288</v>
      </c>
      <c r="T35" s="18">
        <f t="shared" si="3"/>
        <v>11.689999999999996</v>
      </c>
      <c r="U35" s="18">
        <f t="shared" si="3"/>
        <v>13.854838709677422</v>
      </c>
      <c r="V35" s="18">
        <f t="shared" si="3"/>
        <v>15.135483870967741</v>
      </c>
      <c r="W35" s="18">
        <f t="shared" si="3"/>
        <v>11.713333333333333</v>
      </c>
      <c r="X35" s="18">
        <f t="shared" si="3"/>
        <v>8.2677419354838726</v>
      </c>
      <c r="Y35" s="18">
        <f t="shared" si="3"/>
        <v>3.7766666666666677</v>
      </c>
      <c r="Z35" s="18">
        <f>AVERAGE(Z4:Z34)</f>
        <v>1.7133333333333334</v>
      </c>
      <c r="AA35" s="3"/>
    </row>
    <row r="36" spans="1:27" ht="15.75" thickBot="1" x14ac:dyDescent="0.3">
      <c r="A36" s="15"/>
      <c r="B36" s="15"/>
      <c r="C36" s="15"/>
      <c r="D36" s="2"/>
      <c r="E36" s="2"/>
      <c r="F36" s="2"/>
      <c r="G36" s="2"/>
      <c r="H36" s="2"/>
      <c r="I36" s="2"/>
      <c r="J36" s="2"/>
      <c r="K36" s="2"/>
      <c r="L36" s="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7" ht="27" thickBot="1" x14ac:dyDescent="0.45">
      <c r="A37" s="16"/>
      <c r="B37" s="16"/>
      <c r="C37" s="16"/>
      <c r="D37" s="14"/>
      <c r="E37" s="11"/>
      <c r="F37" s="12" t="s">
        <v>14</v>
      </c>
      <c r="G37" s="11"/>
      <c r="H37" s="1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7" ht="18.75" x14ac:dyDescent="0.3">
      <c r="A38" s="3"/>
      <c r="B38" s="17" t="str">
        <f t="shared" ref="B38:M38" si="4">B2</f>
        <v>Januar</v>
      </c>
      <c r="C38" s="17" t="str">
        <f t="shared" si="4"/>
        <v>Februar</v>
      </c>
      <c r="D38" s="17" t="str">
        <f t="shared" si="4"/>
        <v>März</v>
      </c>
      <c r="E38" s="17" t="str">
        <f t="shared" si="4"/>
        <v>Aprill</v>
      </c>
      <c r="F38" s="17" t="str">
        <f t="shared" si="4"/>
        <v>Mai</v>
      </c>
      <c r="G38" s="17" t="str">
        <f t="shared" si="4"/>
        <v>Juni</v>
      </c>
      <c r="H38" s="17" t="str">
        <f t="shared" si="4"/>
        <v>Juli</v>
      </c>
      <c r="I38" s="17" t="str">
        <f t="shared" si="4"/>
        <v>August</v>
      </c>
      <c r="J38" s="17" t="str">
        <f t="shared" si="4"/>
        <v>September</v>
      </c>
      <c r="K38" s="17" t="str">
        <f t="shared" si="4"/>
        <v>Oktober</v>
      </c>
      <c r="L38" s="17" t="str">
        <f t="shared" si="4"/>
        <v>November</v>
      </c>
      <c r="M38" s="17" t="str">
        <f t="shared" si="4"/>
        <v>Dezember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x14ac:dyDescent="0.25">
      <c r="A39" s="23">
        <f t="shared" ref="A39:A69" si="5">A3</f>
        <v>1</v>
      </c>
      <c r="B39" s="4">
        <v>0.3</v>
      </c>
      <c r="C39" s="4">
        <v>3.5</v>
      </c>
      <c r="D39" s="4">
        <v>0</v>
      </c>
      <c r="E39" s="4">
        <v>10.199999999999999</v>
      </c>
      <c r="F39" s="4">
        <v>0</v>
      </c>
      <c r="G39" s="4">
        <v>12</v>
      </c>
      <c r="H39" s="4">
        <v>6.8</v>
      </c>
      <c r="I39" s="4">
        <v>4</v>
      </c>
      <c r="J39" s="4">
        <v>0</v>
      </c>
      <c r="K39" s="4">
        <v>2</v>
      </c>
      <c r="L39" s="4">
        <v>0</v>
      </c>
      <c r="M39" s="4">
        <v>0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x14ac:dyDescent="0.25">
      <c r="A40" s="23">
        <f t="shared" si="5"/>
        <v>2</v>
      </c>
      <c r="B40" s="4">
        <v>25.9</v>
      </c>
      <c r="C40" s="4">
        <v>0</v>
      </c>
      <c r="D40" s="4">
        <v>0</v>
      </c>
      <c r="E40" s="4">
        <v>2</v>
      </c>
      <c r="F40" s="4">
        <v>19.399999999999999</v>
      </c>
      <c r="G40" s="4">
        <v>0</v>
      </c>
      <c r="H40" s="4">
        <v>6.1</v>
      </c>
      <c r="I40" s="4">
        <v>0</v>
      </c>
      <c r="J40" s="4">
        <v>0</v>
      </c>
      <c r="K40" s="4">
        <v>0</v>
      </c>
      <c r="L40" s="4">
        <v>0</v>
      </c>
      <c r="M40" s="4">
        <v>0.2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x14ac:dyDescent="0.25">
      <c r="A41" s="23">
        <f t="shared" si="5"/>
        <v>3</v>
      </c>
      <c r="B41" s="4">
        <v>2.8</v>
      </c>
      <c r="C41" s="4">
        <v>0.8</v>
      </c>
      <c r="D41" s="4">
        <v>0</v>
      </c>
      <c r="E41" s="4">
        <v>4.4000000000000004</v>
      </c>
      <c r="F41" s="4">
        <v>16.3</v>
      </c>
      <c r="G41" s="4">
        <v>0</v>
      </c>
      <c r="H41" s="4">
        <v>2.1</v>
      </c>
      <c r="I41" s="4">
        <v>0.8</v>
      </c>
      <c r="J41" s="4">
        <v>0</v>
      </c>
      <c r="K41" s="4">
        <v>0</v>
      </c>
      <c r="L41" s="4">
        <v>0.2</v>
      </c>
      <c r="M41" s="4">
        <v>1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x14ac:dyDescent="0.25">
      <c r="A42" s="23">
        <f t="shared" si="5"/>
        <v>4</v>
      </c>
      <c r="B42" s="4">
        <v>6.8</v>
      </c>
      <c r="C42" s="4">
        <v>3.3</v>
      </c>
      <c r="D42" s="4">
        <v>0</v>
      </c>
      <c r="E42" s="4">
        <v>11.9</v>
      </c>
      <c r="F42" s="4">
        <v>10.4</v>
      </c>
      <c r="G42" s="4">
        <v>0</v>
      </c>
      <c r="H42" s="4">
        <v>1.7</v>
      </c>
      <c r="I42" s="4">
        <v>5.0999999999999996</v>
      </c>
      <c r="J42" s="4">
        <v>12.5</v>
      </c>
      <c r="K42" s="4">
        <v>0</v>
      </c>
      <c r="L42" s="4">
        <v>0</v>
      </c>
      <c r="M42" s="4">
        <v>0.3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x14ac:dyDescent="0.25">
      <c r="A43" s="23">
        <f t="shared" si="5"/>
        <v>5</v>
      </c>
      <c r="B43" s="4">
        <v>0.2</v>
      </c>
      <c r="C43" s="4">
        <v>0.3</v>
      </c>
      <c r="D43" s="4">
        <v>4.8</v>
      </c>
      <c r="E43" s="4">
        <v>0.8</v>
      </c>
      <c r="F43" s="4">
        <v>0.5</v>
      </c>
      <c r="G43" s="4">
        <v>5.3</v>
      </c>
      <c r="H43" s="4">
        <v>0</v>
      </c>
      <c r="I43" s="4">
        <v>0</v>
      </c>
      <c r="J43" s="4">
        <v>0</v>
      </c>
      <c r="K43" s="4">
        <v>0</v>
      </c>
      <c r="L43" s="4">
        <v>0.3</v>
      </c>
      <c r="M43" s="4">
        <v>10.7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x14ac:dyDescent="0.25">
      <c r="A44" s="23">
        <f t="shared" si="5"/>
        <v>6</v>
      </c>
      <c r="B44" s="4">
        <v>2.8</v>
      </c>
      <c r="C44" s="4">
        <v>0</v>
      </c>
      <c r="D44" s="4">
        <v>0.2</v>
      </c>
      <c r="E44" s="4">
        <v>0</v>
      </c>
      <c r="F44" s="4">
        <v>24.4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0.5</v>
      </c>
      <c r="M44" s="4">
        <v>8.9</v>
      </c>
      <c r="N44" s="3"/>
      <c r="O44" s="3"/>
      <c r="P44" s="3"/>
      <c r="Q44" s="3"/>
      <c r="R44" s="2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x14ac:dyDescent="0.25">
      <c r="A45" s="23">
        <f t="shared" si="5"/>
        <v>7</v>
      </c>
      <c r="B45" s="4">
        <v>0.3</v>
      </c>
      <c r="C45" s="4">
        <v>17.5</v>
      </c>
      <c r="D45" s="4">
        <v>0</v>
      </c>
      <c r="E45" s="4">
        <v>0</v>
      </c>
      <c r="F45" s="4">
        <v>4</v>
      </c>
      <c r="G45" s="4">
        <v>0</v>
      </c>
      <c r="H45" s="4">
        <v>0</v>
      </c>
      <c r="I45" s="4">
        <v>0</v>
      </c>
      <c r="J45" s="4">
        <v>0</v>
      </c>
      <c r="K45" s="4">
        <v>1</v>
      </c>
      <c r="L45" s="4">
        <v>0.2</v>
      </c>
      <c r="M45" s="4">
        <v>3.3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x14ac:dyDescent="0.25">
      <c r="A46" s="23">
        <f t="shared" si="5"/>
        <v>8</v>
      </c>
      <c r="B46" s="4">
        <v>0</v>
      </c>
      <c r="C46" s="4">
        <v>10.4</v>
      </c>
      <c r="D46" s="4">
        <v>0</v>
      </c>
      <c r="E46" s="4">
        <v>1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1.3</v>
      </c>
      <c r="L46" s="4">
        <v>0</v>
      </c>
      <c r="M46" s="4">
        <v>2.6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x14ac:dyDescent="0.25">
      <c r="A47" s="23">
        <f t="shared" si="5"/>
        <v>9</v>
      </c>
      <c r="B47" s="4">
        <v>0</v>
      </c>
      <c r="C47" s="4">
        <v>4.5999999999999996</v>
      </c>
      <c r="D47" s="4">
        <v>0</v>
      </c>
      <c r="E47" s="4">
        <v>1.7</v>
      </c>
      <c r="F47" s="4">
        <v>0</v>
      </c>
      <c r="G47" s="4">
        <v>0</v>
      </c>
      <c r="H47" s="4">
        <v>5.9</v>
      </c>
      <c r="I47" s="4">
        <v>0</v>
      </c>
      <c r="J47" s="4">
        <v>16.2</v>
      </c>
      <c r="K47" s="4">
        <v>18</v>
      </c>
      <c r="L47" s="4">
        <v>0</v>
      </c>
      <c r="M47" s="4">
        <v>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x14ac:dyDescent="0.25">
      <c r="A48" s="23">
        <f t="shared" si="5"/>
        <v>10</v>
      </c>
      <c r="B48" s="4">
        <v>0</v>
      </c>
      <c r="C48" s="4">
        <v>1.2</v>
      </c>
      <c r="D48" s="4">
        <v>0</v>
      </c>
      <c r="E48" s="4">
        <v>0</v>
      </c>
      <c r="F48" s="4">
        <v>0</v>
      </c>
      <c r="G48" s="4">
        <v>1.5</v>
      </c>
      <c r="H48" s="4">
        <v>31</v>
      </c>
      <c r="I48" s="4">
        <v>0</v>
      </c>
      <c r="J48" s="4">
        <v>1</v>
      </c>
      <c r="K48" s="4">
        <v>19</v>
      </c>
      <c r="L48" s="4">
        <v>0</v>
      </c>
      <c r="M48" s="4">
        <v>0.5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x14ac:dyDescent="0.25">
      <c r="A49" s="23">
        <f t="shared" si="5"/>
        <v>11</v>
      </c>
      <c r="B49" s="4">
        <v>0</v>
      </c>
      <c r="C49" s="4">
        <v>0</v>
      </c>
      <c r="D49" s="4">
        <v>42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7.9</v>
      </c>
      <c r="K49" s="4">
        <v>1.8</v>
      </c>
      <c r="L49" s="4">
        <v>5.4</v>
      </c>
      <c r="M49" s="4">
        <v>0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x14ac:dyDescent="0.25">
      <c r="A50" s="23">
        <f t="shared" si="5"/>
        <v>12</v>
      </c>
      <c r="B50" s="4">
        <v>0.2</v>
      </c>
      <c r="C50" s="4">
        <v>0</v>
      </c>
      <c r="D50" s="4">
        <v>2.7</v>
      </c>
      <c r="E50" s="4">
        <v>0</v>
      </c>
      <c r="F50" s="4">
        <v>0</v>
      </c>
      <c r="G50" s="4">
        <v>0</v>
      </c>
      <c r="H50" s="4">
        <v>9.1</v>
      </c>
      <c r="I50" s="4">
        <v>0</v>
      </c>
      <c r="J50" s="4">
        <v>1.3</v>
      </c>
      <c r="K50" s="4">
        <v>0.5</v>
      </c>
      <c r="L50" s="4">
        <v>4</v>
      </c>
      <c r="M50" s="4">
        <v>0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x14ac:dyDescent="0.25">
      <c r="A51" s="23">
        <f t="shared" si="5"/>
        <v>13</v>
      </c>
      <c r="B51" s="4">
        <v>0.3</v>
      </c>
      <c r="C51" s="4">
        <v>0</v>
      </c>
      <c r="D51" s="4">
        <v>5.4</v>
      </c>
      <c r="E51" s="4">
        <v>0</v>
      </c>
      <c r="F51" s="4">
        <v>0</v>
      </c>
      <c r="G51" s="4">
        <v>0</v>
      </c>
      <c r="H51" s="4">
        <v>0</v>
      </c>
      <c r="I51" s="4">
        <v>16</v>
      </c>
      <c r="J51" s="4">
        <v>1.5</v>
      </c>
      <c r="K51" s="4">
        <v>0.3</v>
      </c>
      <c r="L51" s="4">
        <v>0.5</v>
      </c>
      <c r="M51" s="4">
        <v>0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x14ac:dyDescent="0.25">
      <c r="A52" s="23">
        <f t="shared" si="5"/>
        <v>14</v>
      </c>
      <c r="B52" s="4">
        <v>0</v>
      </c>
      <c r="C52" s="4">
        <v>5.0999999999999996</v>
      </c>
      <c r="D52" s="4">
        <v>0</v>
      </c>
      <c r="E52" s="4">
        <v>0</v>
      </c>
      <c r="F52" s="4">
        <v>0</v>
      </c>
      <c r="G52" s="4">
        <v>1.8</v>
      </c>
      <c r="H52" s="4">
        <v>0</v>
      </c>
      <c r="I52" s="4">
        <v>0</v>
      </c>
      <c r="J52" s="4">
        <v>0</v>
      </c>
      <c r="K52" s="4">
        <v>4.5</v>
      </c>
      <c r="L52" s="4">
        <v>2</v>
      </c>
      <c r="M52" s="4">
        <v>0.7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x14ac:dyDescent="0.25">
      <c r="A53" s="23">
        <f t="shared" si="5"/>
        <v>15</v>
      </c>
      <c r="B53" s="4">
        <v>2.5</v>
      </c>
      <c r="C53" s="4">
        <v>0</v>
      </c>
      <c r="D53" s="4">
        <v>6.8</v>
      </c>
      <c r="E53" s="4">
        <v>12</v>
      </c>
      <c r="F53" s="4">
        <v>1.6</v>
      </c>
      <c r="G53" s="4">
        <v>7.1</v>
      </c>
      <c r="H53" s="4">
        <v>0.8</v>
      </c>
      <c r="I53" s="4">
        <v>0</v>
      </c>
      <c r="J53" s="4">
        <v>0</v>
      </c>
      <c r="K53" s="4">
        <v>0.3</v>
      </c>
      <c r="L53" s="4">
        <v>0</v>
      </c>
      <c r="M53" s="4">
        <v>0.5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x14ac:dyDescent="0.25">
      <c r="A54" s="23">
        <f t="shared" si="5"/>
        <v>16</v>
      </c>
      <c r="B54" s="4">
        <v>0</v>
      </c>
      <c r="C54" s="4">
        <v>2.2999999999999998</v>
      </c>
      <c r="D54" s="4">
        <v>3.1</v>
      </c>
      <c r="E54" s="4">
        <v>17.5</v>
      </c>
      <c r="F54" s="4">
        <v>14</v>
      </c>
      <c r="G54" s="4">
        <v>1.5</v>
      </c>
      <c r="H54" s="4">
        <v>7.8</v>
      </c>
      <c r="I54" s="4">
        <v>0.5</v>
      </c>
      <c r="J54" s="4">
        <v>0</v>
      </c>
      <c r="K54" s="4">
        <v>0</v>
      </c>
      <c r="L54" s="4">
        <v>0</v>
      </c>
      <c r="M54" s="4">
        <v>0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x14ac:dyDescent="0.25">
      <c r="A55" s="23">
        <f t="shared" si="5"/>
        <v>17</v>
      </c>
      <c r="B55" s="4">
        <v>0</v>
      </c>
      <c r="C55" s="4">
        <v>0</v>
      </c>
      <c r="D55" s="4">
        <v>0</v>
      </c>
      <c r="E55" s="4">
        <v>5.0999999999999996</v>
      </c>
      <c r="F55" s="4">
        <v>0.2</v>
      </c>
      <c r="G55" s="4">
        <v>13</v>
      </c>
      <c r="H55" s="4">
        <v>0</v>
      </c>
      <c r="I55" s="4">
        <v>5.4</v>
      </c>
      <c r="J55" s="4">
        <v>0</v>
      </c>
      <c r="K55" s="4">
        <v>2.8</v>
      </c>
      <c r="L55" s="4">
        <v>6.6</v>
      </c>
      <c r="M55" s="4">
        <v>1.1000000000000001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x14ac:dyDescent="0.25">
      <c r="A56" s="23">
        <f t="shared" si="5"/>
        <v>18</v>
      </c>
      <c r="B56" s="4">
        <v>0.3</v>
      </c>
      <c r="C56" s="4">
        <v>5.0999999999999996</v>
      </c>
      <c r="D56" s="4">
        <v>3.3</v>
      </c>
      <c r="E56" s="4">
        <v>0</v>
      </c>
      <c r="F56" s="4">
        <v>0</v>
      </c>
      <c r="G56" s="4">
        <v>30.7</v>
      </c>
      <c r="H56" s="4">
        <v>0</v>
      </c>
      <c r="I56" s="4">
        <v>4.8</v>
      </c>
      <c r="J56" s="4">
        <v>0</v>
      </c>
      <c r="K56" s="4">
        <v>0.2</v>
      </c>
      <c r="L56" s="4">
        <v>2.6</v>
      </c>
      <c r="M56" s="4">
        <v>0.5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x14ac:dyDescent="0.25">
      <c r="A57" s="23">
        <f t="shared" si="5"/>
        <v>19</v>
      </c>
      <c r="B57" s="4">
        <v>0.2</v>
      </c>
      <c r="C57" s="4">
        <v>1.5</v>
      </c>
      <c r="D57" s="4">
        <v>0</v>
      </c>
      <c r="E57" s="4">
        <v>17.5</v>
      </c>
      <c r="F57" s="4">
        <v>0.8</v>
      </c>
      <c r="G57" s="4">
        <v>5.0999999999999996</v>
      </c>
      <c r="H57" s="4">
        <v>0</v>
      </c>
      <c r="I57" s="4">
        <v>0</v>
      </c>
      <c r="J57" s="4">
        <v>0</v>
      </c>
      <c r="K57" s="4">
        <v>13.5</v>
      </c>
      <c r="L57" s="4">
        <v>24.4</v>
      </c>
      <c r="M57" s="4">
        <v>9.9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x14ac:dyDescent="0.25">
      <c r="A58" s="23">
        <f t="shared" si="5"/>
        <v>20</v>
      </c>
      <c r="B58" s="4">
        <v>0</v>
      </c>
      <c r="C58" s="4">
        <v>0</v>
      </c>
      <c r="D58" s="4">
        <v>0</v>
      </c>
      <c r="E58" s="4">
        <v>5.3</v>
      </c>
      <c r="F58" s="4">
        <v>0</v>
      </c>
      <c r="G58" s="4">
        <v>0</v>
      </c>
      <c r="H58" s="4">
        <v>8.9</v>
      </c>
      <c r="I58" s="4">
        <v>0</v>
      </c>
      <c r="J58" s="4">
        <v>0</v>
      </c>
      <c r="K58" s="4">
        <v>0.5</v>
      </c>
      <c r="L58" s="4">
        <v>6.3</v>
      </c>
      <c r="M58" s="4">
        <v>0.2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x14ac:dyDescent="0.25">
      <c r="A59" s="23">
        <f t="shared" si="5"/>
        <v>21</v>
      </c>
      <c r="B59" s="4">
        <v>0</v>
      </c>
      <c r="C59" s="4">
        <v>6.9</v>
      </c>
      <c r="D59" s="4">
        <v>0</v>
      </c>
      <c r="E59" s="4">
        <v>1.5</v>
      </c>
      <c r="F59" s="4">
        <v>26.4</v>
      </c>
      <c r="G59" s="4">
        <v>3.8</v>
      </c>
      <c r="H59" s="4">
        <v>4.9000000000000004</v>
      </c>
      <c r="I59" s="4">
        <v>0.8</v>
      </c>
      <c r="J59" s="4">
        <v>0</v>
      </c>
      <c r="K59" s="4">
        <v>0.3</v>
      </c>
      <c r="L59" s="4">
        <v>3.1</v>
      </c>
      <c r="M59" s="4">
        <v>1.8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x14ac:dyDescent="0.25">
      <c r="A60" s="23">
        <f t="shared" si="5"/>
        <v>22</v>
      </c>
      <c r="B60" s="4">
        <v>0.5</v>
      </c>
      <c r="C60" s="4">
        <v>12.7</v>
      </c>
      <c r="D60" s="4">
        <v>1.3</v>
      </c>
      <c r="E60" s="4">
        <v>0</v>
      </c>
      <c r="F60" s="4">
        <v>0.5</v>
      </c>
      <c r="G60" s="4">
        <v>0.5</v>
      </c>
      <c r="H60" s="4">
        <v>0</v>
      </c>
      <c r="I60" s="4">
        <v>0</v>
      </c>
      <c r="J60" s="4">
        <v>0</v>
      </c>
      <c r="K60" s="4">
        <v>0.2</v>
      </c>
      <c r="L60" s="4">
        <v>1.7</v>
      </c>
      <c r="M60" s="4">
        <v>7.4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x14ac:dyDescent="0.25">
      <c r="A61" s="23">
        <f t="shared" si="5"/>
        <v>23</v>
      </c>
      <c r="B61" s="4">
        <v>4.9000000000000004</v>
      </c>
      <c r="C61" s="4">
        <v>0.5</v>
      </c>
      <c r="D61" s="4">
        <v>22.4</v>
      </c>
      <c r="E61" s="4">
        <v>0</v>
      </c>
      <c r="F61" s="4">
        <v>2.6</v>
      </c>
      <c r="G61" s="4">
        <v>0</v>
      </c>
      <c r="H61" s="4">
        <v>2</v>
      </c>
      <c r="I61" s="4">
        <v>0</v>
      </c>
      <c r="J61" s="4">
        <v>0.3</v>
      </c>
      <c r="K61" s="4">
        <v>0</v>
      </c>
      <c r="L61" s="4">
        <v>0.8</v>
      </c>
      <c r="M61" s="4">
        <v>2.8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x14ac:dyDescent="0.25">
      <c r="A62" s="23">
        <f t="shared" si="5"/>
        <v>24</v>
      </c>
      <c r="B62" s="4">
        <v>0</v>
      </c>
      <c r="C62" s="4">
        <v>0.3</v>
      </c>
      <c r="D62" s="4">
        <v>5.0999999999999996</v>
      </c>
      <c r="E62" s="4">
        <v>2.1</v>
      </c>
      <c r="F62" s="4">
        <v>11.2</v>
      </c>
      <c r="G62" s="4">
        <v>0</v>
      </c>
      <c r="H62" s="4">
        <v>0</v>
      </c>
      <c r="I62" s="4">
        <v>17.3</v>
      </c>
      <c r="J62" s="4">
        <v>11.1</v>
      </c>
      <c r="K62" s="4">
        <v>0</v>
      </c>
      <c r="L62" s="4">
        <v>0.3</v>
      </c>
      <c r="M62" s="4">
        <v>1.2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x14ac:dyDescent="0.25">
      <c r="A63" s="23">
        <f t="shared" si="5"/>
        <v>25</v>
      </c>
      <c r="B63" s="4">
        <v>1</v>
      </c>
      <c r="C63" s="4">
        <v>0</v>
      </c>
      <c r="D63" s="4">
        <v>0</v>
      </c>
      <c r="E63" s="4">
        <v>1.5</v>
      </c>
      <c r="F63" s="4">
        <v>0.2</v>
      </c>
      <c r="G63" s="4">
        <v>0</v>
      </c>
      <c r="H63" s="4">
        <v>0</v>
      </c>
      <c r="I63" s="4">
        <v>0</v>
      </c>
      <c r="J63" s="4">
        <v>12.2</v>
      </c>
      <c r="K63" s="4">
        <v>0</v>
      </c>
      <c r="L63" s="4">
        <v>1.7</v>
      </c>
      <c r="M63" s="4">
        <v>1.3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x14ac:dyDescent="0.25">
      <c r="A64" s="23">
        <f t="shared" si="5"/>
        <v>26</v>
      </c>
      <c r="B64" s="4">
        <v>7.4</v>
      </c>
      <c r="C64" s="4">
        <v>19.8</v>
      </c>
      <c r="D64" s="4">
        <v>0.2</v>
      </c>
      <c r="E64" s="4">
        <v>0</v>
      </c>
      <c r="F64" s="4">
        <v>2.2999999999999998</v>
      </c>
      <c r="G64" s="4">
        <v>0</v>
      </c>
      <c r="H64" s="4">
        <v>5.8</v>
      </c>
      <c r="I64" s="4">
        <v>0</v>
      </c>
      <c r="J64" s="4">
        <v>11.7</v>
      </c>
      <c r="K64" s="4">
        <v>0</v>
      </c>
      <c r="L64" s="4">
        <v>0</v>
      </c>
      <c r="M64" s="4">
        <v>0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x14ac:dyDescent="0.25">
      <c r="A65" s="23">
        <f t="shared" si="5"/>
        <v>27</v>
      </c>
      <c r="B65" s="4">
        <v>0</v>
      </c>
      <c r="C65" s="4">
        <v>0</v>
      </c>
      <c r="D65" s="4">
        <v>0.3</v>
      </c>
      <c r="E65" s="4">
        <v>0</v>
      </c>
      <c r="F65" s="4">
        <v>1.8</v>
      </c>
      <c r="G65" s="4">
        <v>0</v>
      </c>
      <c r="H65" s="4">
        <v>26.4</v>
      </c>
      <c r="I65" s="4">
        <v>0</v>
      </c>
      <c r="J65" s="4">
        <v>3.3</v>
      </c>
      <c r="K65" s="4">
        <v>0</v>
      </c>
      <c r="L65" s="4">
        <v>2.6</v>
      </c>
      <c r="M65" s="4">
        <v>0.4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x14ac:dyDescent="0.25">
      <c r="A66" s="23">
        <f t="shared" si="5"/>
        <v>28</v>
      </c>
      <c r="B66" s="4">
        <v>0</v>
      </c>
      <c r="C66" s="4">
        <v>0</v>
      </c>
      <c r="D66" s="4">
        <v>0.7</v>
      </c>
      <c r="E66" s="4">
        <v>0</v>
      </c>
      <c r="F66" s="4">
        <v>1.7</v>
      </c>
      <c r="G66" s="4">
        <v>0</v>
      </c>
      <c r="H66" s="4">
        <v>0</v>
      </c>
      <c r="I66" s="4">
        <v>0</v>
      </c>
      <c r="J66" s="4">
        <v>0.8</v>
      </c>
      <c r="K66" s="4">
        <v>0</v>
      </c>
      <c r="L66" s="4">
        <v>0</v>
      </c>
      <c r="M66" s="4">
        <v>0.3</v>
      </c>
      <c r="N66" s="3"/>
      <c r="O66" s="2"/>
      <c r="P66" s="2"/>
      <c r="Q66" s="2"/>
      <c r="R66" s="2"/>
      <c r="S66" s="2"/>
      <c r="T66" s="2"/>
      <c r="U66" s="2"/>
      <c r="V66" s="2"/>
      <c r="W66" s="2"/>
      <c r="X66" s="3"/>
      <c r="Y66" s="3"/>
      <c r="Z66" s="3"/>
      <c r="AA66" s="3"/>
    </row>
    <row r="67" spans="1:27" ht="15.75" x14ac:dyDescent="0.25">
      <c r="A67" s="23">
        <f t="shared" si="5"/>
        <v>29</v>
      </c>
      <c r="B67" s="4">
        <v>0</v>
      </c>
      <c r="C67" s="4">
        <v>0</v>
      </c>
      <c r="D67" s="4">
        <v>1</v>
      </c>
      <c r="E67" s="4">
        <v>0</v>
      </c>
      <c r="F67" s="4">
        <v>19.100000000000001</v>
      </c>
      <c r="G67" s="4">
        <v>0</v>
      </c>
      <c r="H67" s="4">
        <v>0</v>
      </c>
      <c r="I67" s="4">
        <v>0</v>
      </c>
      <c r="J67" s="4">
        <v>0.2</v>
      </c>
      <c r="K67" s="4">
        <v>0</v>
      </c>
      <c r="L67" s="4">
        <v>0</v>
      </c>
      <c r="M67" s="7">
        <v>0.2</v>
      </c>
      <c r="N67" s="3"/>
      <c r="O67" s="2"/>
      <c r="P67" s="2"/>
      <c r="Q67" s="2"/>
      <c r="R67" s="2"/>
      <c r="S67" s="2"/>
      <c r="T67" s="2"/>
      <c r="U67" s="2"/>
      <c r="V67" s="2"/>
      <c r="W67" s="2"/>
      <c r="X67" s="3"/>
      <c r="Y67" s="3"/>
      <c r="Z67" s="3"/>
      <c r="AA67" s="3"/>
    </row>
    <row r="68" spans="1:27" ht="15.75" x14ac:dyDescent="0.25">
      <c r="A68" s="23">
        <f t="shared" si="5"/>
        <v>30</v>
      </c>
      <c r="B68" s="4">
        <v>0</v>
      </c>
      <c r="C68" s="4"/>
      <c r="D68" s="4">
        <v>0.3</v>
      </c>
      <c r="E68" s="4">
        <v>0.2</v>
      </c>
      <c r="F68" s="4">
        <v>1.3</v>
      </c>
      <c r="G68" s="4">
        <v>17.8</v>
      </c>
      <c r="H68" s="4">
        <v>0</v>
      </c>
      <c r="I68" s="4">
        <v>2.2999999999999998</v>
      </c>
      <c r="J68" s="4">
        <v>3.9</v>
      </c>
      <c r="K68" s="4">
        <v>0.3</v>
      </c>
      <c r="L68" s="4">
        <v>0</v>
      </c>
      <c r="M68" s="4">
        <v>0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x14ac:dyDescent="0.25">
      <c r="A69" s="23">
        <f t="shared" si="5"/>
        <v>31</v>
      </c>
      <c r="B69" s="4">
        <v>0</v>
      </c>
      <c r="C69" s="4"/>
      <c r="D69" s="4">
        <v>3</v>
      </c>
      <c r="E69" s="4"/>
      <c r="F69" s="4">
        <v>0.2</v>
      </c>
      <c r="G69" s="4"/>
      <c r="H69" s="4">
        <v>0.8</v>
      </c>
      <c r="I69" s="4">
        <v>0</v>
      </c>
      <c r="J69" s="4"/>
      <c r="K69" s="4">
        <v>0</v>
      </c>
      <c r="L69" s="4"/>
      <c r="M69" s="4">
        <v>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8.75" x14ac:dyDescent="0.3">
      <c r="A71" s="3"/>
      <c r="B71" s="18">
        <f>SUM(B39:B70)</f>
        <v>56.399999999999991</v>
      </c>
      <c r="C71" s="18">
        <f>SUM(C39:C70)</f>
        <v>95.8</v>
      </c>
      <c r="D71" s="18">
        <f t="shared" ref="D71:M71" si="6">SUM(D39:D70)</f>
        <v>102.6</v>
      </c>
      <c r="E71" s="18">
        <f t="shared" si="6"/>
        <v>94.699999999999989</v>
      </c>
      <c r="F71" s="18">
        <f t="shared" si="6"/>
        <v>158.89999999999998</v>
      </c>
      <c r="G71" s="18">
        <f t="shared" si="6"/>
        <v>100.1</v>
      </c>
      <c r="H71" s="18">
        <f t="shared" si="6"/>
        <v>120.10000000000001</v>
      </c>
      <c r="I71" s="18">
        <f t="shared" si="6"/>
        <v>56.999999999999986</v>
      </c>
      <c r="J71" s="18">
        <f t="shared" si="6"/>
        <v>83.9</v>
      </c>
      <c r="K71" s="18">
        <f t="shared" si="6"/>
        <v>66.499999999999986</v>
      </c>
      <c r="L71" s="18">
        <f t="shared" si="6"/>
        <v>63.2</v>
      </c>
      <c r="M71" s="18">
        <f t="shared" si="6"/>
        <v>56.8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7" ht="15.75" thickBo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7" ht="19.5" thickBot="1" x14ac:dyDescent="0.35">
      <c r="A75" s="3"/>
      <c r="B75" s="38" t="s">
        <v>15</v>
      </c>
      <c r="C75" s="36"/>
      <c r="D75" s="3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7" ht="19.5" thickBot="1" x14ac:dyDescent="0.35">
      <c r="A76" s="3"/>
      <c r="B76" s="39">
        <f>B71+C71+D71+E71+F71+G71+H71+I71+J71+K71+L71+M71</f>
        <v>1056</v>
      </c>
      <c r="C76" s="47" t="s">
        <v>16</v>
      </c>
      <c r="D76" s="3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3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3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31" x14ac:dyDescent="0.25">
      <c r="A83" s="3"/>
      <c r="B83" s="3"/>
      <c r="C83" s="3"/>
      <c r="D83" s="3"/>
      <c r="E83" s="3" t="s">
        <v>43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3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3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U85" s="3"/>
      <c r="V85" s="3"/>
      <c r="W85" s="3"/>
      <c r="X85" s="3"/>
      <c r="Y85" s="3"/>
      <c r="Z85" s="3"/>
    </row>
    <row r="86" spans="1:31" ht="18.75" x14ac:dyDescent="0.3">
      <c r="A86" s="24" t="s">
        <v>17</v>
      </c>
      <c r="B86" s="18" t="s">
        <v>18</v>
      </c>
      <c r="C86" s="18" t="s">
        <v>19</v>
      </c>
      <c r="D86" s="28" t="s">
        <v>20</v>
      </c>
      <c r="E86" s="53"/>
      <c r="F86" s="52" t="s">
        <v>3</v>
      </c>
      <c r="G86" s="18" t="s">
        <v>18</v>
      </c>
      <c r="H86" s="18" t="s">
        <v>19</v>
      </c>
      <c r="I86" s="28" t="s">
        <v>20</v>
      </c>
      <c r="J86" s="53"/>
      <c r="K86" s="52" t="s">
        <v>4</v>
      </c>
      <c r="L86" s="18" t="str">
        <f t="shared" ref="L86" si="7">G86</f>
        <v>Max</v>
      </c>
      <c r="M86" s="18" t="str">
        <f>H86</f>
        <v>avg</v>
      </c>
      <c r="N86" s="28" t="str">
        <f>I86</f>
        <v>SEN(kj/m2</v>
      </c>
      <c r="O86" s="53"/>
      <c r="P86" s="52" t="s">
        <v>21</v>
      </c>
      <c r="Q86" s="18" t="str">
        <f>L86</f>
        <v>Max</v>
      </c>
      <c r="R86" s="18" t="str">
        <f>M86</f>
        <v>avg</v>
      </c>
      <c r="S86" s="28" t="str">
        <f>N86</f>
        <v>SEN(kj/m2</v>
      </c>
      <c r="T86" s="3"/>
      <c r="U86" s="3"/>
      <c r="V86" s="3"/>
      <c r="W86" s="3"/>
      <c r="X86" s="3"/>
      <c r="Y86" s="53"/>
      <c r="Z86" s="3"/>
      <c r="AA86" s="3"/>
      <c r="AB86" s="3"/>
      <c r="AC86" s="3"/>
      <c r="AD86" s="3"/>
      <c r="AE86" s="3"/>
    </row>
    <row r="87" spans="1:31" ht="15.75" x14ac:dyDescent="0.25">
      <c r="A87" s="23">
        <f t="shared" ref="A87:A117" si="8">A39</f>
        <v>1</v>
      </c>
      <c r="B87" s="21">
        <v>142</v>
      </c>
      <c r="C87" s="4">
        <v>16</v>
      </c>
      <c r="D87" s="26">
        <v>1328</v>
      </c>
      <c r="E87" s="3"/>
      <c r="F87" s="23">
        <f t="shared" ref="F87:F117" si="9">A39</f>
        <v>1</v>
      </c>
      <c r="G87" s="21">
        <v>269</v>
      </c>
      <c r="H87" s="4">
        <v>46</v>
      </c>
      <c r="I87" s="26">
        <v>3916</v>
      </c>
      <c r="J87" s="3"/>
      <c r="K87" s="23">
        <f t="shared" ref="K87:K117" si="10">A39</f>
        <v>1</v>
      </c>
      <c r="L87" s="21">
        <v>446</v>
      </c>
      <c r="M87" s="4">
        <v>73</v>
      </c>
      <c r="N87" s="26">
        <v>9207</v>
      </c>
      <c r="O87" s="3"/>
      <c r="P87" s="2">
        <f t="shared" ref="P87:P117" si="11">K87</f>
        <v>1</v>
      </c>
      <c r="Q87" s="31">
        <v>264</v>
      </c>
      <c r="R87" s="6">
        <v>48</v>
      </c>
      <c r="S87" s="49">
        <v>4085</v>
      </c>
      <c r="T87" s="42"/>
      <c r="U87" s="3"/>
      <c r="V87" s="48"/>
      <c r="W87" s="48"/>
      <c r="X87" s="3"/>
      <c r="Y87" s="3"/>
      <c r="Z87" s="3"/>
      <c r="AA87" s="3"/>
      <c r="AB87" s="3"/>
      <c r="AC87" s="3"/>
      <c r="AD87" s="3"/>
      <c r="AE87" s="3"/>
    </row>
    <row r="88" spans="1:31" ht="15.75" x14ac:dyDescent="0.25">
      <c r="A88" s="23">
        <f t="shared" si="8"/>
        <v>2</v>
      </c>
      <c r="B88" s="21">
        <v>35</v>
      </c>
      <c r="C88" s="4">
        <v>6</v>
      </c>
      <c r="D88" s="26">
        <v>474</v>
      </c>
      <c r="E88" s="3"/>
      <c r="F88" s="23">
        <f t="shared" si="9"/>
        <v>2</v>
      </c>
      <c r="G88" s="21">
        <v>235</v>
      </c>
      <c r="H88" s="4">
        <v>44</v>
      </c>
      <c r="I88" s="26">
        <v>3767</v>
      </c>
      <c r="J88" s="3"/>
      <c r="K88" s="23">
        <f t="shared" si="10"/>
        <v>2</v>
      </c>
      <c r="L88" s="21">
        <v>405</v>
      </c>
      <c r="M88" s="4">
        <v>85</v>
      </c>
      <c r="N88" s="26">
        <v>7278</v>
      </c>
      <c r="O88" s="3"/>
      <c r="P88" s="2">
        <f t="shared" si="11"/>
        <v>2</v>
      </c>
      <c r="Q88" s="31">
        <v>507</v>
      </c>
      <c r="R88" s="6">
        <v>68</v>
      </c>
      <c r="S88" s="49">
        <v>5877</v>
      </c>
      <c r="T88" s="42"/>
      <c r="U88" s="3"/>
      <c r="V88" s="48"/>
      <c r="W88" s="48"/>
      <c r="X88" s="3"/>
      <c r="Y88" s="3"/>
      <c r="Z88" s="3"/>
      <c r="AA88" s="3"/>
      <c r="AB88" s="3"/>
      <c r="AC88" s="3"/>
      <c r="AD88" s="3"/>
      <c r="AE88" s="3"/>
    </row>
    <row r="89" spans="1:31" ht="15.75" x14ac:dyDescent="0.25">
      <c r="A89" s="23">
        <f t="shared" si="8"/>
        <v>3</v>
      </c>
      <c r="B89" s="21">
        <v>207</v>
      </c>
      <c r="C89" s="4">
        <v>23</v>
      </c>
      <c r="D89" s="26">
        <v>1961</v>
      </c>
      <c r="E89" s="3"/>
      <c r="F89" s="23">
        <f t="shared" si="9"/>
        <v>3</v>
      </c>
      <c r="G89" s="27">
        <v>365</v>
      </c>
      <c r="H89" s="4">
        <v>39</v>
      </c>
      <c r="I89" s="26">
        <v>3288</v>
      </c>
      <c r="J89" s="3"/>
      <c r="K89" s="23">
        <f t="shared" si="10"/>
        <v>3</v>
      </c>
      <c r="L89" s="21">
        <v>465</v>
      </c>
      <c r="M89" s="4">
        <v>84</v>
      </c>
      <c r="N89" s="26">
        <v>7116</v>
      </c>
      <c r="O89" s="3"/>
      <c r="P89" s="2">
        <f t="shared" si="11"/>
        <v>3</v>
      </c>
      <c r="Q89" s="31">
        <v>377</v>
      </c>
      <c r="R89" s="6">
        <v>62</v>
      </c>
      <c r="S89" s="49">
        <v>5256</v>
      </c>
      <c r="T89" s="42"/>
      <c r="U89" s="3"/>
      <c r="V89" s="48"/>
      <c r="W89" s="48"/>
      <c r="X89" s="3"/>
      <c r="Y89" s="3"/>
      <c r="Z89" s="3"/>
      <c r="AA89" s="3"/>
      <c r="AB89" s="3"/>
      <c r="AC89" s="3"/>
      <c r="AD89" s="3"/>
      <c r="AE89" s="3"/>
    </row>
    <row r="90" spans="1:31" ht="15.75" x14ac:dyDescent="0.25">
      <c r="A90" s="23">
        <f t="shared" si="8"/>
        <v>4</v>
      </c>
      <c r="B90" s="21">
        <v>190</v>
      </c>
      <c r="C90" s="4">
        <v>22</v>
      </c>
      <c r="D90" s="26">
        <v>1870</v>
      </c>
      <c r="E90" s="3"/>
      <c r="F90" s="23">
        <f t="shared" si="9"/>
        <v>4</v>
      </c>
      <c r="G90" s="21">
        <v>225</v>
      </c>
      <c r="H90" s="4">
        <v>28</v>
      </c>
      <c r="I90" s="26">
        <v>2390</v>
      </c>
      <c r="J90" s="3"/>
      <c r="K90" s="23">
        <f t="shared" si="10"/>
        <v>4</v>
      </c>
      <c r="L90" s="21">
        <v>128</v>
      </c>
      <c r="M90" s="4">
        <v>25</v>
      </c>
      <c r="N90" s="26">
        <v>2141</v>
      </c>
      <c r="O90" s="3"/>
      <c r="P90" s="2">
        <f t="shared" si="11"/>
        <v>4</v>
      </c>
      <c r="Q90" s="31">
        <v>746</v>
      </c>
      <c r="R90" s="6">
        <v>92</v>
      </c>
      <c r="S90" s="49">
        <v>7803</v>
      </c>
      <c r="T90" s="42"/>
      <c r="U90" s="3"/>
      <c r="V90" s="48"/>
      <c r="W90" s="48"/>
      <c r="X90" s="3"/>
      <c r="Y90" s="3"/>
      <c r="Z90" s="3"/>
      <c r="AA90" s="3"/>
      <c r="AB90" s="3"/>
      <c r="AC90" s="3"/>
      <c r="AD90" s="3"/>
      <c r="AE90" s="3"/>
    </row>
    <row r="91" spans="1:31" ht="15.75" x14ac:dyDescent="0.25">
      <c r="A91" s="23">
        <f t="shared" si="8"/>
        <v>5</v>
      </c>
      <c r="B91" s="21">
        <v>220</v>
      </c>
      <c r="C91" s="4">
        <v>23</v>
      </c>
      <c r="D91" s="26">
        <v>1961</v>
      </c>
      <c r="E91" s="3"/>
      <c r="F91" s="23">
        <f t="shared" si="9"/>
        <v>5</v>
      </c>
      <c r="G91" s="21">
        <v>272</v>
      </c>
      <c r="H91" s="4">
        <v>63</v>
      </c>
      <c r="I91" s="26">
        <v>4415</v>
      </c>
      <c r="J91" s="3"/>
      <c r="K91" s="23">
        <f t="shared" si="10"/>
        <v>5</v>
      </c>
      <c r="L91" s="21">
        <v>177</v>
      </c>
      <c r="M91" s="4">
        <v>26</v>
      </c>
      <c r="N91" s="26">
        <v>2212</v>
      </c>
      <c r="O91" s="3"/>
      <c r="P91" s="2">
        <f t="shared" si="11"/>
        <v>5</v>
      </c>
      <c r="Q91" s="31">
        <v>746</v>
      </c>
      <c r="R91" s="6">
        <v>62</v>
      </c>
      <c r="S91" s="49">
        <v>5315</v>
      </c>
      <c r="T91" s="42"/>
      <c r="U91" s="3"/>
      <c r="V91" s="48"/>
      <c r="W91" s="48"/>
      <c r="X91" s="3"/>
      <c r="Y91" s="3"/>
      <c r="Z91" s="3"/>
      <c r="AA91" s="3"/>
      <c r="AB91" s="3"/>
      <c r="AC91" s="3"/>
      <c r="AD91" s="3"/>
      <c r="AE91" s="3"/>
    </row>
    <row r="92" spans="1:31" ht="15.75" x14ac:dyDescent="0.25">
      <c r="A92" s="23">
        <f t="shared" si="8"/>
        <v>6</v>
      </c>
      <c r="B92" s="21">
        <v>51</v>
      </c>
      <c r="C92" s="4">
        <v>6</v>
      </c>
      <c r="D92" s="26">
        <v>508</v>
      </c>
      <c r="E92" s="3"/>
      <c r="F92" s="23">
        <f t="shared" si="9"/>
        <v>6</v>
      </c>
      <c r="G92" s="21">
        <v>132</v>
      </c>
      <c r="H92" s="4">
        <v>16</v>
      </c>
      <c r="I92" s="26">
        <v>1403</v>
      </c>
      <c r="J92" s="3"/>
      <c r="K92" s="23">
        <f t="shared" si="10"/>
        <v>6</v>
      </c>
      <c r="L92" s="21">
        <v>491</v>
      </c>
      <c r="M92" s="4">
        <v>93</v>
      </c>
      <c r="N92" s="26">
        <v>7925</v>
      </c>
      <c r="O92" s="3"/>
      <c r="P92" s="2">
        <f t="shared" si="11"/>
        <v>6</v>
      </c>
      <c r="Q92" s="31">
        <v>789</v>
      </c>
      <c r="R92" s="6">
        <v>168</v>
      </c>
      <c r="S92" s="49">
        <v>14221</v>
      </c>
      <c r="T92" s="42"/>
      <c r="U92" s="3"/>
      <c r="V92" s="48"/>
      <c r="W92" s="48"/>
      <c r="X92" s="3"/>
      <c r="Y92" s="3"/>
      <c r="Z92" s="3"/>
      <c r="AA92" s="3"/>
      <c r="AB92" s="3"/>
      <c r="AC92" s="3"/>
      <c r="AD92" s="3"/>
      <c r="AE92" s="3"/>
    </row>
    <row r="93" spans="1:31" ht="15.75" x14ac:dyDescent="0.25">
      <c r="A93" s="23">
        <f t="shared" si="8"/>
        <v>7</v>
      </c>
      <c r="B93" s="21">
        <v>65</v>
      </c>
      <c r="C93" s="4">
        <v>9</v>
      </c>
      <c r="D93" s="26">
        <v>762</v>
      </c>
      <c r="E93" s="3"/>
      <c r="F93" s="23">
        <f t="shared" si="9"/>
        <v>7</v>
      </c>
      <c r="G93" s="21">
        <v>84</v>
      </c>
      <c r="H93" s="4">
        <v>16</v>
      </c>
      <c r="I93" s="26">
        <v>1350</v>
      </c>
      <c r="J93" s="3"/>
      <c r="K93" s="23">
        <f t="shared" si="10"/>
        <v>7</v>
      </c>
      <c r="L93" s="21">
        <v>471</v>
      </c>
      <c r="M93" s="4">
        <v>80</v>
      </c>
      <c r="N93" s="26">
        <v>6751</v>
      </c>
      <c r="O93" s="3"/>
      <c r="P93" s="2">
        <f t="shared" si="11"/>
        <v>7</v>
      </c>
      <c r="Q93" s="31">
        <v>749</v>
      </c>
      <c r="R93" s="6">
        <v>119</v>
      </c>
      <c r="S93" s="49">
        <v>10237</v>
      </c>
      <c r="T93" s="42"/>
      <c r="U93" s="3"/>
      <c r="V93" s="48"/>
      <c r="W93" s="48"/>
      <c r="X93" s="3"/>
      <c r="Y93" s="3"/>
      <c r="Z93" s="3"/>
      <c r="AA93" s="3"/>
      <c r="AB93" s="3"/>
      <c r="AC93" s="3"/>
      <c r="AD93" s="3"/>
      <c r="AE93" s="3"/>
    </row>
    <row r="94" spans="1:31" ht="15.75" x14ac:dyDescent="0.25">
      <c r="A94" s="23">
        <f t="shared" si="8"/>
        <v>8</v>
      </c>
      <c r="B94" s="21">
        <v>0</v>
      </c>
      <c r="C94" s="4">
        <v>0</v>
      </c>
      <c r="D94" s="26">
        <v>0</v>
      </c>
      <c r="E94" s="3"/>
      <c r="F94" s="23">
        <f t="shared" si="9"/>
        <v>8</v>
      </c>
      <c r="G94" s="21">
        <v>87</v>
      </c>
      <c r="H94" s="4">
        <v>13</v>
      </c>
      <c r="I94" s="26">
        <v>1126</v>
      </c>
      <c r="J94" s="3"/>
      <c r="K94" s="23">
        <f t="shared" si="10"/>
        <v>8</v>
      </c>
      <c r="L94" s="21">
        <v>475</v>
      </c>
      <c r="M94" s="4">
        <v>100</v>
      </c>
      <c r="N94" s="26">
        <v>8440</v>
      </c>
      <c r="O94" s="3"/>
      <c r="P94" s="2">
        <f t="shared" si="11"/>
        <v>8</v>
      </c>
      <c r="Q94" s="31">
        <v>646</v>
      </c>
      <c r="R94" s="6">
        <v>137</v>
      </c>
      <c r="S94" s="49">
        <v>11782</v>
      </c>
      <c r="T94" s="42"/>
      <c r="U94" s="3"/>
      <c r="V94" s="48"/>
      <c r="W94" s="48"/>
      <c r="X94" s="3"/>
      <c r="Y94" s="3"/>
      <c r="Z94" s="3"/>
      <c r="AA94" s="3"/>
      <c r="AB94" s="3"/>
      <c r="AC94" s="3"/>
      <c r="AD94" s="3"/>
      <c r="AE94" s="3"/>
    </row>
    <row r="95" spans="1:31" ht="15.75" x14ac:dyDescent="0.25">
      <c r="A95" s="23">
        <f t="shared" si="8"/>
        <v>9</v>
      </c>
      <c r="B95" s="21">
        <v>90</v>
      </c>
      <c r="C95" s="4">
        <v>14</v>
      </c>
      <c r="D95" s="26">
        <v>424</v>
      </c>
      <c r="E95" s="3"/>
      <c r="F95" s="23">
        <f t="shared" si="9"/>
        <v>9</v>
      </c>
      <c r="G95" s="21">
        <v>145</v>
      </c>
      <c r="H95" s="4">
        <v>17</v>
      </c>
      <c r="I95" s="26">
        <v>1461</v>
      </c>
      <c r="J95" s="3"/>
      <c r="K95" s="23">
        <f t="shared" si="10"/>
        <v>9</v>
      </c>
      <c r="L95" s="21">
        <v>452</v>
      </c>
      <c r="M95" s="4">
        <v>102</v>
      </c>
      <c r="N95" s="26">
        <v>8677</v>
      </c>
      <c r="O95" s="3"/>
      <c r="P95" s="2">
        <f t="shared" si="11"/>
        <v>9</v>
      </c>
      <c r="Q95" s="31">
        <v>557</v>
      </c>
      <c r="R95" s="6">
        <v>76</v>
      </c>
      <c r="S95" s="49">
        <v>6562</v>
      </c>
      <c r="T95" s="42"/>
      <c r="U95" s="3"/>
      <c r="V95" s="48"/>
      <c r="W95" s="48"/>
      <c r="X95" s="3"/>
      <c r="Y95" s="3"/>
      <c r="Z95" s="3"/>
      <c r="AA95" s="3"/>
      <c r="AB95" s="3"/>
      <c r="AC95" s="3"/>
      <c r="AD95" s="3"/>
      <c r="AE95" s="3"/>
    </row>
    <row r="96" spans="1:31" ht="15.75" x14ac:dyDescent="0.25">
      <c r="A96" s="23">
        <f t="shared" si="8"/>
        <v>10</v>
      </c>
      <c r="B96" s="21">
        <v>0</v>
      </c>
      <c r="C96" s="4">
        <v>0</v>
      </c>
      <c r="D96" s="26">
        <v>0</v>
      </c>
      <c r="E96" s="3"/>
      <c r="F96" s="23">
        <f t="shared" si="9"/>
        <v>10</v>
      </c>
      <c r="G96" s="21">
        <v>448</v>
      </c>
      <c r="H96" s="4">
        <v>40</v>
      </c>
      <c r="I96" s="26">
        <v>3414</v>
      </c>
      <c r="J96" s="3"/>
      <c r="K96" s="23">
        <f t="shared" si="10"/>
        <v>10</v>
      </c>
      <c r="L96" s="21">
        <v>474</v>
      </c>
      <c r="M96" s="4">
        <v>89</v>
      </c>
      <c r="N96" s="26">
        <v>7502</v>
      </c>
      <c r="O96" s="3"/>
      <c r="P96" s="2">
        <f t="shared" si="11"/>
        <v>10</v>
      </c>
      <c r="Q96" s="31">
        <v>713</v>
      </c>
      <c r="R96" s="6">
        <v>154</v>
      </c>
      <c r="S96" s="49">
        <v>13198</v>
      </c>
      <c r="T96" s="42"/>
      <c r="U96" s="3"/>
      <c r="V96" s="48"/>
      <c r="W96" s="48"/>
      <c r="X96" s="3"/>
      <c r="Y96" s="3"/>
      <c r="Z96" s="3"/>
      <c r="AA96" s="3"/>
      <c r="AB96" s="3"/>
      <c r="AC96" s="3"/>
      <c r="AD96" s="3"/>
      <c r="AE96" s="3"/>
    </row>
    <row r="97" spans="1:32" ht="15.75" x14ac:dyDescent="0.25">
      <c r="A97" s="23">
        <f t="shared" si="8"/>
        <v>11</v>
      </c>
      <c r="B97" s="21">
        <v>153</v>
      </c>
      <c r="C97" s="4">
        <v>24</v>
      </c>
      <c r="D97" s="26">
        <v>1995</v>
      </c>
      <c r="E97" s="3"/>
      <c r="F97" s="23">
        <f t="shared" si="9"/>
        <v>11</v>
      </c>
      <c r="G97" s="21">
        <v>155</v>
      </c>
      <c r="H97" s="4">
        <v>24</v>
      </c>
      <c r="I97" s="26">
        <v>2062</v>
      </c>
      <c r="J97" s="3"/>
      <c r="K97" s="23">
        <f t="shared" si="10"/>
        <v>11</v>
      </c>
      <c r="L97" s="21">
        <v>126</v>
      </c>
      <c r="M97" s="4">
        <v>27</v>
      </c>
      <c r="N97" s="26">
        <v>2307</v>
      </c>
      <c r="O97" s="3"/>
      <c r="P97" s="2">
        <f t="shared" si="11"/>
        <v>11</v>
      </c>
      <c r="Q97" s="31">
        <v>476</v>
      </c>
      <c r="R97" s="6">
        <v>78</v>
      </c>
      <c r="S97" s="49">
        <v>6677</v>
      </c>
      <c r="T97" s="42"/>
      <c r="U97" s="3"/>
      <c r="V97" s="48"/>
      <c r="W97" s="48"/>
      <c r="X97" s="3"/>
      <c r="Y97" s="3"/>
      <c r="Z97" s="3"/>
      <c r="AA97" s="3"/>
      <c r="AB97" s="3"/>
      <c r="AC97" s="3"/>
      <c r="AD97" s="3"/>
      <c r="AE97" s="3"/>
    </row>
    <row r="98" spans="1:32" ht="15.75" x14ac:dyDescent="0.25">
      <c r="A98" s="23">
        <f t="shared" si="8"/>
        <v>12</v>
      </c>
      <c r="B98" s="21">
        <v>0</v>
      </c>
      <c r="C98" s="4">
        <v>5</v>
      </c>
      <c r="D98" s="26">
        <v>427</v>
      </c>
      <c r="E98" s="3"/>
      <c r="F98" s="23">
        <f t="shared" si="9"/>
        <v>12</v>
      </c>
      <c r="G98" s="21">
        <v>0</v>
      </c>
      <c r="H98" s="4">
        <v>0</v>
      </c>
      <c r="I98" s="26">
        <v>0</v>
      </c>
      <c r="J98" s="3"/>
      <c r="K98" s="23">
        <f t="shared" si="10"/>
        <v>12</v>
      </c>
      <c r="L98" s="21">
        <v>500</v>
      </c>
      <c r="M98" s="4">
        <v>43</v>
      </c>
      <c r="N98" s="26">
        <v>3657</v>
      </c>
      <c r="O98" s="3"/>
      <c r="P98" s="2">
        <f t="shared" si="11"/>
        <v>12</v>
      </c>
      <c r="Q98" s="31">
        <v>580</v>
      </c>
      <c r="R98" s="6">
        <v>81</v>
      </c>
      <c r="S98" s="49">
        <v>6934</v>
      </c>
      <c r="T98" s="42"/>
      <c r="U98" s="3"/>
      <c r="V98" s="48"/>
      <c r="W98" s="48"/>
      <c r="X98" s="3"/>
      <c r="Y98" s="3"/>
      <c r="Z98" s="3"/>
      <c r="AA98" s="3"/>
      <c r="AB98" s="3"/>
      <c r="AC98" s="3"/>
      <c r="AD98" s="3"/>
      <c r="AE98" s="3"/>
    </row>
    <row r="99" spans="1:32" ht="15.75" x14ac:dyDescent="0.25">
      <c r="A99" s="23">
        <f t="shared" si="8"/>
        <v>13</v>
      </c>
      <c r="B99" s="21">
        <v>53</v>
      </c>
      <c r="C99" s="4">
        <v>7</v>
      </c>
      <c r="D99" s="26">
        <v>553</v>
      </c>
      <c r="E99" s="3"/>
      <c r="F99" s="23">
        <f t="shared" si="9"/>
        <v>13</v>
      </c>
      <c r="G99" s="21">
        <v>358</v>
      </c>
      <c r="H99" s="4">
        <v>55</v>
      </c>
      <c r="I99" s="26">
        <v>4682</v>
      </c>
      <c r="J99" s="3"/>
      <c r="K99" s="23">
        <f t="shared" si="10"/>
        <v>13</v>
      </c>
      <c r="L99" s="21">
        <v>383</v>
      </c>
      <c r="M99" s="4">
        <v>45</v>
      </c>
      <c r="N99" s="26">
        <v>3822</v>
      </c>
      <c r="O99" s="3"/>
      <c r="P99" s="2">
        <f t="shared" si="11"/>
        <v>13</v>
      </c>
      <c r="Q99" s="31">
        <v>678</v>
      </c>
      <c r="R99" s="6">
        <v>164</v>
      </c>
      <c r="S99" s="49">
        <v>13937</v>
      </c>
      <c r="T99" s="42"/>
      <c r="U99" s="3"/>
      <c r="V99" s="48"/>
      <c r="W99" s="48"/>
      <c r="X99" s="3"/>
      <c r="Y99" s="3"/>
      <c r="Z99" s="3"/>
      <c r="AA99" s="3"/>
      <c r="AB99" s="3"/>
      <c r="AC99" s="3"/>
      <c r="AD99" s="3"/>
      <c r="AE99" s="3"/>
    </row>
    <row r="100" spans="1:32" ht="15.75" x14ac:dyDescent="0.25">
      <c r="A100" s="23">
        <f t="shared" si="8"/>
        <v>14</v>
      </c>
      <c r="B100" s="21">
        <v>70</v>
      </c>
      <c r="C100" s="4">
        <v>9</v>
      </c>
      <c r="D100" s="26">
        <v>781</v>
      </c>
      <c r="E100" s="3"/>
      <c r="F100" s="23">
        <f t="shared" si="9"/>
        <v>14</v>
      </c>
      <c r="G100" s="21">
        <v>234</v>
      </c>
      <c r="H100" s="4">
        <v>31</v>
      </c>
      <c r="I100" s="26">
        <v>2598</v>
      </c>
      <c r="J100" s="3"/>
      <c r="K100" s="23">
        <f t="shared" si="10"/>
        <v>14</v>
      </c>
      <c r="L100" s="21">
        <v>529</v>
      </c>
      <c r="M100" s="4">
        <v>121</v>
      </c>
      <c r="N100" s="26">
        <v>10294</v>
      </c>
      <c r="O100" s="3"/>
      <c r="P100" s="2">
        <f t="shared" si="11"/>
        <v>14</v>
      </c>
      <c r="Q100" s="31">
        <v>646</v>
      </c>
      <c r="R100" s="6">
        <v>149</v>
      </c>
      <c r="S100" s="49">
        <v>12618</v>
      </c>
      <c r="T100" s="42"/>
      <c r="U100" s="3"/>
      <c r="V100" s="48"/>
      <c r="W100" s="48"/>
      <c r="X100" s="3"/>
      <c r="Y100" s="3"/>
      <c r="Z100" s="3"/>
      <c r="AA100" s="3"/>
      <c r="AB100" s="3"/>
      <c r="AC100" s="3"/>
      <c r="AD100" s="3"/>
      <c r="AE100" s="3"/>
    </row>
    <row r="101" spans="1:32" ht="15.75" x14ac:dyDescent="0.25">
      <c r="A101" s="23">
        <f t="shared" si="8"/>
        <v>15</v>
      </c>
      <c r="B101" s="21">
        <v>526</v>
      </c>
      <c r="C101" s="4">
        <v>24</v>
      </c>
      <c r="D101" s="26">
        <v>1996</v>
      </c>
      <c r="E101" s="3"/>
      <c r="F101" s="23">
        <f t="shared" si="9"/>
        <v>15</v>
      </c>
      <c r="G101" s="21">
        <v>236</v>
      </c>
      <c r="H101" s="4">
        <v>41</v>
      </c>
      <c r="I101" s="26">
        <v>3472</v>
      </c>
      <c r="J101" s="3"/>
      <c r="K101" s="23">
        <f t="shared" si="10"/>
        <v>15</v>
      </c>
      <c r="L101" s="21">
        <v>639</v>
      </c>
      <c r="M101" s="4">
        <v>80</v>
      </c>
      <c r="N101" s="26">
        <v>6856</v>
      </c>
      <c r="O101" s="3"/>
      <c r="P101" s="2">
        <f t="shared" si="11"/>
        <v>15</v>
      </c>
      <c r="Q101" s="31">
        <v>844</v>
      </c>
      <c r="R101" s="6">
        <v>125</v>
      </c>
      <c r="S101" s="49">
        <v>10592</v>
      </c>
      <c r="T101" s="42"/>
      <c r="U101" s="3"/>
      <c r="V101" s="48"/>
      <c r="W101" s="48"/>
      <c r="X101" s="3"/>
      <c r="Y101" s="3"/>
      <c r="Z101" s="3"/>
      <c r="AA101" s="3"/>
      <c r="AB101" s="3"/>
      <c r="AC101" s="3"/>
      <c r="AD101" s="3"/>
      <c r="AE101" s="3"/>
    </row>
    <row r="102" spans="1:32" ht="15.75" x14ac:dyDescent="0.25">
      <c r="A102" s="23">
        <f t="shared" si="8"/>
        <v>16</v>
      </c>
      <c r="B102" s="21">
        <v>241</v>
      </c>
      <c r="C102" s="4">
        <v>33</v>
      </c>
      <c r="D102" s="26">
        <v>2827</v>
      </c>
      <c r="E102" s="3"/>
      <c r="F102" s="23">
        <f t="shared" si="9"/>
        <v>16</v>
      </c>
      <c r="G102" s="21">
        <v>104</v>
      </c>
      <c r="H102" s="4">
        <v>17</v>
      </c>
      <c r="I102" s="26">
        <v>1297</v>
      </c>
      <c r="J102" s="3"/>
      <c r="K102" s="23">
        <f t="shared" si="10"/>
        <v>16</v>
      </c>
      <c r="L102" s="21">
        <v>479</v>
      </c>
      <c r="M102" s="4">
        <v>47</v>
      </c>
      <c r="N102" s="26">
        <v>3951</v>
      </c>
      <c r="O102" s="3"/>
      <c r="P102" s="2">
        <f t="shared" si="11"/>
        <v>16</v>
      </c>
      <c r="Q102" s="31">
        <v>959</v>
      </c>
      <c r="R102" s="6">
        <v>80</v>
      </c>
      <c r="S102" s="49">
        <v>6796</v>
      </c>
      <c r="T102" s="42"/>
      <c r="U102" s="3"/>
      <c r="V102" s="48"/>
      <c r="W102" s="48"/>
      <c r="X102" s="3"/>
      <c r="Y102" s="3"/>
      <c r="Z102" s="3"/>
      <c r="AA102" s="3"/>
      <c r="AB102" s="3"/>
      <c r="AC102" s="3"/>
      <c r="AD102" s="3"/>
      <c r="AE102" s="3"/>
    </row>
    <row r="103" spans="1:32" ht="15.75" x14ac:dyDescent="0.25">
      <c r="A103" s="23">
        <f t="shared" si="8"/>
        <v>17</v>
      </c>
      <c r="B103" s="21">
        <v>36</v>
      </c>
      <c r="C103" s="4">
        <v>6</v>
      </c>
      <c r="D103" s="26">
        <v>538</v>
      </c>
      <c r="E103" s="3"/>
      <c r="F103" s="23">
        <f t="shared" si="9"/>
        <v>17</v>
      </c>
      <c r="G103" s="21">
        <v>137</v>
      </c>
      <c r="H103" s="4">
        <v>23</v>
      </c>
      <c r="I103" s="26">
        <v>1911</v>
      </c>
      <c r="J103" s="3"/>
      <c r="K103" s="23">
        <f t="shared" si="10"/>
        <v>17</v>
      </c>
      <c r="L103" s="21">
        <v>473</v>
      </c>
      <c r="M103" s="4">
        <v>88</v>
      </c>
      <c r="N103" s="26">
        <v>7448</v>
      </c>
      <c r="O103" s="3"/>
      <c r="P103" s="2">
        <f t="shared" si="11"/>
        <v>17</v>
      </c>
      <c r="Q103" s="31">
        <v>809</v>
      </c>
      <c r="R103" s="6">
        <v>87</v>
      </c>
      <c r="S103" s="49">
        <v>7477</v>
      </c>
      <c r="T103" s="42"/>
      <c r="U103" s="3"/>
      <c r="V103" s="48"/>
      <c r="W103" s="48"/>
      <c r="X103" s="3"/>
      <c r="Y103" s="3"/>
      <c r="Z103" s="3"/>
      <c r="AA103" s="3"/>
      <c r="AB103" s="3"/>
      <c r="AC103" s="3"/>
      <c r="AD103" s="3"/>
      <c r="AE103" s="3" t="s">
        <v>2</v>
      </c>
      <c r="AF103">
        <v>66.599999999999994</v>
      </c>
    </row>
    <row r="104" spans="1:32" ht="15.75" x14ac:dyDescent="0.25">
      <c r="A104" s="23">
        <f t="shared" si="8"/>
        <v>18</v>
      </c>
      <c r="B104" s="21">
        <v>180</v>
      </c>
      <c r="C104" s="4">
        <v>30</v>
      </c>
      <c r="D104" s="26">
        <v>2491</v>
      </c>
      <c r="E104" s="3"/>
      <c r="F104" s="23">
        <f t="shared" si="9"/>
        <v>18</v>
      </c>
      <c r="G104" s="21">
        <v>145</v>
      </c>
      <c r="H104" s="4">
        <v>19</v>
      </c>
      <c r="I104" s="26">
        <v>1565</v>
      </c>
      <c r="J104" s="3"/>
      <c r="K104" s="23">
        <f t="shared" si="10"/>
        <v>18</v>
      </c>
      <c r="L104" s="21">
        <v>623</v>
      </c>
      <c r="M104" s="4">
        <v>120</v>
      </c>
      <c r="N104" s="26">
        <v>10179</v>
      </c>
      <c r="O104" s="3"/>
      <c r="P104" s="2">
        <f t="shared" si="11"/>
        <v>18</v>
      </c>
      <c r="Q104" s="31">
        <v>818</v>
      </c>
      <c r="R104" s="6">
        <v>160</v>
      </c>
      <c r="S104" s="49">
        <v>13597</v>
      </c>
      <c r="T104" s="42"/>
      <c r="U104" s="3"/>
      <c r="V104" s="48"/>
      <c r="W104" s="48"/>
      <c r="X104" s="3"/>
      <c r="Y104" s="3"/>
      <c r="Z104" s="3"/>
      <c r="AA104" s="3"/>
      <c r="AB104" s="3"/>
      <c r="AC104" s="3"/>
      <c r="AD104" s="3"/>
      <c r="AE104" s="3" t="s">
        <v>26</v>
      </c>
      <c r="AF104">
        <v>45.5</v>
      </c>
    </row>
    <row r="105" spans="1:32" ht="15.75" x14ac:dyDescent="0.25">
      <c r="A105" s="23">
        <f t="shared" si="8"/>
        <v>19</v>
      </c>
      <c r="B105" s="21">
        <v>184</v>
      </c>
      <c r="C105" s="4">
        <v>28</v>
      </c>
      <c r="D105" s="26">
        <v>2392</v>
      </c>
      <c r="E105" s="3"/>
      <c r="F105" s="23">
        <f t="shared" si="9"/>
        <v>19</v>
      </c>
      <c r="G105" s="21">
        <v>0</v>
      </c>
      <c r="H105" s="4">
        <v>0</v>
      </c>
      <c r="I105" s="26">
        <v>0</v>
      </c>
      <c r="J105" s="3"/>
      <c r="K105" s="23">
        <f t="shared" si="10"/>
        <v>19</v>
      </c>
      <c r="L105" s="21">
        <v>550</v>
      </c>
      <c r="M105" s="4">
        <v>114</v>
      </c>
      <c r="N105" s="26">
        <v>9835</v>
      </c>
      <c r="O105" s="3"/>
      <c r="P105" s="2">
        <f t="shared" si="11"/>
        <v>19</v>
      </c>
      <c r="Q105" s="31">
        <v>803</v>
      </c>
      <c r="R105" s="6">
        <v>72</v>
      </c>
      <c r="S105" s="49">
        <v>6143</v>
      </c>
      <c r="T105" s="42"/>
      <c r="U105" s="3"/>
      <c r="V105" s="48"/>
      <c r="W105" s="48"/>
      <c r="X105" s="3"/>
      <c r="Y105" s="3"/>
      <c r="Z105" s="3"/>
      <c r="AA105" s="3"/>
      <c r="AB105" s="3"/>
      <c r="AC105" s="3"/>
      <c r="AD105" s="3"/>
      <c r="AE105" s="3" t="s">
        <v>4</v>
      </c>
      <c r="AF105">
        <v>107.7</v>
      </c>
    </row>
    <row r="106" spans="1:32" ht="15.75" x14ac:dyDescent="0.25">
      <c r="A106" s="23">
        <f t="shared" si="8"/>
        <v>20</v>
      </c>
      <c r="B106" s="21">
        <v>223</v>
      </c>
      <c r="C106" s="4">
        <v>31</v>
      </c>
      <c r="D106" s="26">
        <v>2639</v>
      </c>
      <c r="E106" s="3"/>
      <c r="F106" s="23">
        <f t="shared" si="9"/>
        <v>20</v>
      </c>
      <c r="G106" s="21">
        <v>261</v>
      </c>
      <c r="H106" s="4">
        <v>47</v>
      </c>
      <c r="I106" s="26">
        <v>4030</v>
      </c>
      <c r="J106" s="3"/>
      <c r="K106" s="23">
        <f t="shared" si="10"/>
        <v>20</v>
      </c>
      <c r="L106" s="21">
        <v>500</v>
      </c>
      <c r="M106" s="4">
        <v>123</v>
      </c>
      <c r="N106" s="26">
        <v>10519</v>
      </c>
      <c r="O106" s="3"/>
      <c r="P106" s="2">
        <f t="shared" si="11"/>
        <v>20</v>
      </c>
      <c r="Q106" s="31">
        <v>972</v>
      </c>
      <c r="R106" s="6">
        <v>122</v>
      </c>
      <c r="S106" s="49">
        <v>10316</v>
      </c>
      <c r="T106" s="42"/>
      <c r="U106" s="3"/>
      <c r="V106" s="48"/>
      <c r="W106" s="48"/>
      <c r="X106" s="3"/>
      <c r="Y106" s="3"/>
      <c r="Z106" s="3"/>
      <c r="AA106" s="3"/>
      <c r="AB106" s="3"/>
      <c r="AC106" s="3"/>
      <c r="AD106" s="3"/>
      <c r="AE106" s="3" t="s">
        <v>21</v>
      </c>
      <c r="AF106">
        <v>108.3</v>
      </c>
    </row>
    <row r="107" spans="1:32" ht="15.75" x14ac:dyDescent="0.25">
      <c r="A107" s="23">
        <f t="shared" si="8"/>
        <v>21</v>
      </c>
      <c r="B107" s="21">
        <v>162</v>
      </c>
      <c r="C107" s="4">
        <v>28</v>
      </c>
      <c r="D107" s="26">
        <v>2393</v>
      </c>
      <c r="E107" s="3"/>
      <c r="F107" s="23">
        <f t="shared" si="9"/>
        <v>21</v>
      </c>
      <c r="G107" s="21">
        <v>204</v>
      </c>
      <c r="H107" s="4">
        <v>44</v>
      </c>
      <c r="I107" s="26">
        <v>3694</v>
      </c>
      <c r="J107" s="3"/>
      <c r="K107" s="23">
        <f t="shared" si="10"/>
        <v>21</v>
      </c>
      <c r="L107" s="21">
        <v>579</v>
      </c>
      <c r="M107" s="4">
        <v>85</v>
      </c>
      <c r="N107" s="26">
        <v>7257</v>
      </c>
      <c r="O107" s="3"/>
      <c r="P107" s="2">
        <f t="shared" si="11"/>
        <v>21</v>
      </c>
      <c r="Q107" s="31">
        <v>978</v>
      </c>
      <c r="R107" s="6">
        <v>148</v>
      </c>
      <c r="S107" s="49">
        <v>12716</v>
      </c>
      <c r="T107" s="42"/>
      <c r="U107" s="3"/>
      <c r="V107" s="48"/>
      <c r="W107" s="48"/>
      <c r="X107" s="3"/>
      <c r="Y107" s="3"/>
      <c r="Z107" s="3"/>
      <c r="AA107" s="3"/>
      <c r="AB107" s="3"/>
      <c r="AC107" s="3"/>
      <c r="AD107" s="3"/>
      <c r="AE107" s="3" t="s">
        <v>6</v>
      </c>
      <c r="AF107">
        <v>170.6</v>
      </c>
    </row>
    <row r="108" spans="1:32" ht="15.75" x14ac:dyDescent="0.25">
      <c r="A108" s="23">
        <f t="shared" si="8"/>
        <v>22</v>
      </c>
      <c r="B108" s="21">
        <v>210</v>
      </c>
      <c r="C108" s="4">
        <v>22</v>
      </c>
      <c r="D108" s="26">
        <v>1851</v>
      </c>
      <c r="E108" s="3"/>
      <c r="F108" s="23">
        <f t="shared" si="9"/>
        <v>22</v>
      </c>
      <c r="G108" s="21">
        <v>269</v>
      </c>
      <c r="H108" s="4">
        <v>33</v>
      </c>
      <c r="I108" s="26">
        <v>2818</v>
      </c>
      <c r="J108" s="3"/>
      <c r="K108" s="23">
        <f t="shared" si="10"/>
        <v>22</v>
      </c>
      <c r="L108" s="21">
        <v>363</v>
      </c>
      <c r="M108" s="4">
        <v>75</v>
      </c>
      <c r="N108" s="26">
        <v>6384</v>
      </c>
      <c r="O108" s="3"/>
      <c r="P108" s="2">
        <f t="shared" si="11"/>
        <v>22</v>
      </c>
      <c r="Q108" s="31">
        <v>741</v>
      </c>
      <c r="R108" s="6">
        <v>152</v>
      </c>
      <c r="S108" s="49">
        <v>13011</v>
      </c>
      <c r="T108" s="42"/>
      <c r="U108" s="3"/>
      <c r="V108" s="48"/>
      <c r="W108" s="48"/>
      <c r="X108" s="3"/>
      <c r="Y108" s="3"/>
      <c r="Z108" s="3"/>
      <c r="AA108" s="3"/>
      <c r="AB108" s="3"/>
      <c r="AC108" s="3"/>
      <c r="AD108" s="3"/>
      <c r="AE108" s="3" t="s">
        <v>7</v>
      </c>
      <c r="AF108">
        <v>202</v>
      </c>
    </row>
    <row r="109" spans="1:32" ht="15.75" x14ac:dyDescent="0.25">
      <c r="A109" s="23">
        <f t="shared" si="8"/>
        <v>23</v>
      </c>
      <c r="B109" s="21">
        <v>248</v>
      </c>
      <c r="C109" s="4">
        <v>28</v>
      </c>
      <c r="D109" s="26">
        <v>2359</v>
      </c>
      <c r="E109" s="3"/>
      <c r="F109" s="23">
        <f t="shared" si="9"/>
        <v>23</v>
      </c>
      <c r="G109" s="21">
        <v>453</v>
      </c>
      <c r="H109" s="4">
        <v>69</v>
      </c>
      <c r="I109" s="26">
        <v>5883</v>
      </c>
      <c r="J109" s="3"/>
      <c r="K109" s="23">
        <f t="shared" si="10"/>
        <v>23</v>
      </c>
      <c r="L109" s="21">
        <v>1220</v>
      </c>
      <c r="M109" s="4">
        <v>119</v>
      </c>
      <c r="N109" s="26">
        <v>10066</v>
      </c>
      <c r="O109" s="3"/>
      <c r="P109" s="2">
        <f t="shared" si="11"/>
        <v>23</v>
      </c>
      <c r="Q109" s="31">
        <v>739</v>
      </c>
      <c r="R109" s="6">
        <v>187</v>
      </c>
      <c r="S109" s="49">
        <v>15914</v>
      </c>
      <c r="T109" s="42"/>
      <c r="U109" s="3"/>
      <c r="V109" s="48"/>
      <c r="W109" s="48"/>
      <c r="X109" s="3"/>
      <c r="Y109" s="3"/>
      <c r="Z109" s="3"/>
      <c r="AA109" s="3"/>
      <c r="AB109" s="3"/>
      <c r="AC109" s="3"/>
      <c r="AD109" s="3"/>
      <c r="AE109" s="3" t="s">
        <v>8</v>
      </c>
      <c r="AF109">
        <v>200.9</v>
      </c>
    </row>
    <row r="110" spans="1:32" ht="15.75" x14ac:dyDescent="0.25">
      <c r="A110" s="23">
        <f t="shared" si="8"/>
        <v>24</v>
      </c>
      <c r="B110" s="21">
        <v>226</v>
      </c>
      <c r="C110" s="4">
        <v>30</v>
      </c>
      <c r="D110" s="26">
        <v>2510</v>
      </c>
      <c r="E110" s="3"/>
      <c r="F110" s="23">
        <f t="shared" si="9"/>
        <v>24</v>
      </c>
      <c r="G110" s="21">
        <v>462</v>
      </c>
      <c r="H110" s="4">
        <v>67</v>
      </c>
      <c r="I110" s="26">
        <v>5750</v>
      </c>
      <c r="J110" s="3"/>
      <c r="K110" s="23">
        <f t="shared" si="10"/>
        <v>24</v>
      </c>
      <c r="L110" s="21">
        <v>763</v>
      </c>
      <c r="M110" s="4">
        <v>122</v>
      </c>
      <c r="N110" s="26">
        <v>10392</v>
      </c>
      <c r="O110" s="3"/>
      <c r="P110" s="2">
        <f t="shared" si="11"/>
        <v>24</v>
      </c>
      <c r="Q110" s="31">
        <v>829</v>
      </c>
      <c r="R110" s="6">
        <v>147</v>
      </c>
      <c r="S110" s="49">
        <v>12505</v>
      </c>
      <c r="T110" s="42"/>
      <c r="U110" s="3"/>
      <c r="V110" s="48"/>
      <c r="W110" s="48"/>
      <c r="X110" s="3"/>
      <c r="Y110" s="3"/>
      <c r="Z110" s="3"/>
      <c r="AA110" s="3"/>
      <c r="AB110" s="3"/>
      <c r="AC110" s="3"/>
      <c r="AD110" s="3"/>
      <c r="AE110" s="3" t="s">
        <v>9</v>
      </c>
      <c r="AF110">
        <v>241.8</v>
      </c>
    </row>
    <row r="111" spans="1:32" ht="15.75" x14ac:dyDescent="0.25">
      <c r="A111" s="23">
        <f t="shared" si="8"/>
        <v>25</v>
      </c>
      <c r="B111" s="21">
        <v>209</v>
      </c>
      <c r="C111" s="4">
        <v>34</v>
      </c>
      <c r="D111" s="26">
        <v>2959</v>
      </c>
      <c r="E111" s="3"/>
      <c r="F111" s="23">
        <f t="shared" si="9"/>
        <v>25</v>
      </c>
      <c r="G111" s="21">
        <v>564</v>
      </c>
      <c r="H111" s="4">
        <v>72</v>
      </c>
      <c r="I111" s="26">
        <v>6081</v>
      </c>
      <c r="J111" s="3"/>
      <c r="K111" s="23">
        <f t="shared" si="10"/>
        <v>25</v>
      </c>
      <c r="L111" s="21">
        <v>603</v>
      </c>
      <c r="M111" s="4">
        <v>155</v>
      </c>
      <c r="N111" s="26">
        <v>13151</v>
      </c>
      <c r="O111" s="3"/>
      <c r="P111" s="2">
        <f t="shared" si="11"/>
        <v>25</v>
      </c>
      <c r="Q111" s="31">
        <v>758</v>
      </c>
      <c r="R111" s="6">
        <v>124</v>
      </c>
      <c r="S111" s="49">
        <v>10497</v>
      </c>
      <c r="T111" s="42"/>
      <c r="U111" s="3"/>
      <c r="V111" s="48"/>
      <c r="W111" s="48"/>
      <c r="X111" s="3"/>
      <c r="Y111" s="3"/>
      <c r="Z111" s="3"/>
      <c r="AA111" s="3"/>
      <c r="AB111" s="3"/>
      <c r="AC111" s="3"/>
      <c r="AD111" s="3"/>
      <c r="AE111" s="3" t="s">
        <v>10</v>
      </c>
      <c r="AF111">
        <v>163</v>
      </c>
    </row>
    <row r="112" spans="1:32" ht="15.75" x14ac:dyDescent="0.25">
      <c r="A112" s="23">
        <f t="shared" si="8"/>
        <v>26</v>
      </c>
      <c r="B112" s="21">
        <v>284</v>
      </c>
      <c r="C112" s="4">
        <v>29</v>
      </c>
      <c r="D112" s="26">
        <v>2496</v>
      </c>
      <c r="E112" s="3"/>
      <c r="F112" s="23">
        <f t="shared" si="9"/>
        <v>26</v>
      </c>
      <c r="G112" s="21">
        <v>181</v>
      </c>
      <c r="H112" s="4">
        <v>25</v>
      </c>
      <c r="I112" s="26">
        <v>2123</v>
      </c>
      <c r="J112" s="3"/>
      <c r="K112" s="23">
        <f t="shared" si="10"/>
        <v>26</v>
      </c>
      <c r="L112" s="21">
        <v>578</v>
      </c>
      <c r="M112" s="4">
        <v>88</v>
      </c>
      <c r="N112" s="26">
        <v>7592</v>
      </c>
      <c r="O112" s="3"/>
      <c r="P112" s="2">
        <f t="shared" si="11"/>
        <v>26</v>
      </c>
      <c r="Q112" s="31">
        <v>667</v>
      </c>
      <c r="R112" s="6">
        <v>109</v>
      </c>
      <c r="S112" s="49">
        <v>9294</v>
      </c>
      <c r="T112" s="42"/>
      <c r="U112" s="3"/>
      <c r="V112" s="48"/>
      <c r="W112" s="48"/>
      <c r="X112" s="3"/>
      <c r="Y112" s="3"/>
      <c r="Z112" s="3"/>
      <c r="AA112" s="3"/>
      <c r="AB112" s="3"/>
      <c r="AC112" s="3"/>
      <c r="AD112" s="3"/>
      <c r="AE112" s="3" t="s">
        <v>11</v>
      </c>
      <c r="AF112">
        <v>88.3</v>
      </c>
    </row>
    <row r="113" spans="1:32" ht="15.75" x14ac:dyDescent="0.25">
      <c r="A113" s="23">
        <f t="shared" si="8"/>
        <v>27</v>
      </c>
      <c r="B113" s="21">
        <v>201</v>
      </c>
      <c r="C113" s="4">
        <v>35</v>
      </c>
      <c r="D113" s="26">
        <v>2994</v>
      </c>
      <c r="E113" s="3"/>
      <c r="F113" s="23">
        <f t="shared" si="9"/>
        <v>27</v>
      </c>
      <c r="G113" s="21">
        <v>423</v>
      </c>
      <c r="H113" s="4">
        <v>73</v>
      </c>
      <c r="I113" s="26">
        <v>6223</v>
      </c>
      <c r="J113" s="3"/>
      <c r="K113" s="23">
        <f t="shared" si="10"/>
        <v>27</v>
      </c>
      <c r="L113" s="21">
        <v>206</v>
      </c>
      <c r="M113" s="4">
        <v>42</v>
      </c>
      <c r="N113" s="26">
        <v>3607</v>
      </c>
      <c r="O113" s="3"/>
      <c r="P113" s="2">
        <f t="shared" si="11"/>
        <v>27</v>
      </c>
      <c r="Q113" s="31">
        <v>956</v>
      </c>
      <c r="R113" s="6">
        <v>124</v>
      </c>
      <c r="S113" s="49">
        <v>10559</v>
      </c>
      <c r="T113" s="42"/>
      <c r="U113" s="3"/>
      <c r="V113" s="48"/>
      <c r="W113" s="48"/>
      <c r="X113" s="3"/>
      <c r="Y113" s="3"/>
      <c r="Z113" s="3"/>
      <c r="AA113" s="3"/>
      <c r="AB113" s="3"/>
      <c r="AC113" s="3"/>
      <c r="AD113" s="3"/>
      <c r="AE113" s="3" t="s">
        <v>12</v>
      </c>
      <c r="AF113">
        <v>43.7</v>
      </c>
    </row>
    <row r="114" spans="1:32" ht="15.75" x14ac:dyDescent="0.25">
      <c r="A114" s="23">
        <f t="shared" si="8"/>
        <v>28</v>
      </c>
      <c r="B114" s="21">
        <v>211</v>
      </c>
      <c r="C114" s="4">
        <v>37</v>
      </c>
      <c r="D114" s="26">
        <v>3160</v>
      </c>
      <c r="E114" s="3"/>
      <c r="F114" s="23">
        <f t="shared" si="9"/>
        <v>28</v>
      </c>
      <c r="G114" s="21">
        <v>342</v>
      </c>
      <c r="H114" s="4">
        <v>71</v>
      </c>
      <c r="I114" s="26">
        <v>6050</v>
      </c>
      <c r="J114" s="3"/>
      <c r="K114" s="23">
        <f t="shared" si="10"/>
        <v>28</v>
      </c>
      <c r="L114" s="21">
        <v>1042</v>
      </c>
      <c r="M114" s="4">
        <v>134</v>
      </c>
      <c r="N114" s="26">
        <v>9231</v>
      </c>
      <c r="O114" s="3"/>
      <c r="P114" s="2">
        <f t="shared" si="11"/>
        <v>28</v>
      </c>
      <c r="Q114" s="31">
        <v>786</v>
      </c>
      <c r="R114" s="6">
        <v>109</v>
      </c>
      <c r="S114" s="49">
        <v>9386</v>
      </c>
      <c r="T114" s="42"/>
      <c r="U114" s="3"/>
      <c r="V114" s="48"/>
      <c r="W114" s="48"/>
      <c r="X114" s="3"/>
      <c r="Y114" s="3"/>
      <c r="Z114" s="3"/>
      <c r="AA114" s="3"/>
      <c r="AB114" s="3"/>
      <c r="AC114" s="3"/>
      <c r="AD114" s="3"/>
      <c r="AE114" s="3" t="s">
        <v>13</v>
      </c>
      <c r="AF114">
        <v>11.3</v>
      </c>
    </row>
    <row r="115" spans="1:32" ht="15.75" x14ac:dyDescent="0.25">
      <c r="A115" s="23">
        <f t="shared" si="8"/>
        <v>29</v>
      </c>
      <c r="B115" s="21">
        <v>206</v>
      </c>
      <c r="C115" s="4">
        <v>36</v>
      </c>
      <c r="D115" s="26">
        <v>3104</v>
      </c>
      <c r="E115" s="3"/>
      <c r="F115" s="23">
        <f t="shared" si="9"/>
        <v>29</v>
      </c>
      <c r="G115" s="21">
        <v>377</v>
      </c>
      <c r="H115" s="4">
        <v>61</v>
      </c>
      <c r="I115" s="26">
        <v>5210</v>
      </c>
      <c r="J115" s="3"/>
      <c r="K115" s="23">
        <f t="shared" si="10"/>
        <v>29</v>
      </c>
      <c r="L115" s="21">
        <v>522</v>
      </c>
      <c r="M115" s="4">
        <v>86</v>
      </c>
      <c r="N115" s="26">
        <v>5925</v>
      </c>
      <c r="O115" s="3"/>
      <c r="P115" s="2">
        <f t="shared" si="11"/>
        <v>29</v>
      </c>
      <c r="Q115" s="31">
        <v>770</v>
      </c>
      <c r="R115" s="6">
        <v>204</v>
      </c>
      <c r="S115" s="49">
        <v>17314</v>
      </c>
      <c r="T115" s="42"/>
      <c r="U115" s="3"/>
      <c r="V115" s="48"/>
      <c r="W115" s="48"/>
      <c r="X115" s="3"/>
      <c r="Y115" s="3"/>
      <c r="Z115" s="3"/>
      <c r="AA115" s="3"/>
      <c r="AB115" s="3"/>
      <c r="AC115" s="3"/>
      <c r="AD115" s="3"/>
      <c r="AE115" s="3"/>
    </row>
    <row r="116" spans="1:32" ht="15.75" x14ac:dyDescent="0.25">
      <c r="A116" s="23">
        <f t="shared" si="8"/>
        <v>30</v>
      </c>
      <c r="B116" s="21">
        <v>130</v>
      </c>
      <c r="C116" s="4">
        <v>23</v>
      </c>
      <c r="D116" s="26">
        <v>1977</v>
      </c>
      <c r="E116" s="3"/>
      <c r="F116" s="23">
        <f t="shared" si="9"/>
        <v>30</v>
      </c>
      <c r="G116" s="21"/>
      <c r="H116" s="4"/>
      <c r="I116" s="26"/>
      <c r="J116" s="3"/>
      <c r="K116" s="23">
        <f t="shared" si="10"/>
        <v>30</v>
      </c>
      <c r="L116" s="21">
        <v>410</v>
      </c>
      <c r="M116" s="4">
        <v>47</v>
      </c>
      <c r="N116" s="26">
        <v>4014</v>
      </c>
      <c r="O116" s="3"/>
      <c r="P116" s="2">
        <f t="shared" si="11"/>
        <v>30</v>
      </c>
      <c r="Q116" s="31">
        <v>720</v>
      </c>
      <c r="R116" s="6">
        <v>182</v>
      </c>
      <c r="S116" s="49">
        <v>15491</v>
      </c>
      <c r="T116" s="42"/>
      <c r="U116" s="3"/>
      <c r="V116" s="48"/>
      <c r="W116" s="48"/>
      <c r="X116" s="3"/>
      <c r="Y116" s="3"/>
      <c r="Z116" s="3"/>
      <c r="AA116" s="3"/>
      <c r="AB116" s="3"/>
      <c r="AC116" s="3"/>
      <c r="AD116" s="3"/>
      <c r="AE116" s="3"/>
    </row>
    <row r="117" spans="1:32" ht="15.75" x14ac:dyDescent="0.25">
      <c r="A117" s="23">
        <f t="shared" si="8"/>
        <v>31</v>
      </c>
      <c r="B117" s="21">
        <v>88</v>
      </c>
      <c r="C117" s="4">
        <v>13</v>
      </c>
      <c r="D117" s="26">
        <v>1131</v>
      </c>
      <c r="E117" s="3"/>
      <c r="F117" s="23">
        <f t="shared" si="9"/>
        <v>31</v>
      </c>
      <c r="G117" s="21"/>
      <c r="H117" s="4"/>
      <c r="I117" s="26"/>
      <c r="J117" s="3"/>
      <c r="K117" s="23">
        <f t="shared" si="10"/>
        <v>31</v>
      </c>
      <c r="L117" s="21">
        <v>680</v>
      </c>
      <c r="M117" s="4">
        <v>125</v>
      </c>
      <c r="N117" s="26">
        <v>10162</v>
      </c>
      <c r="O117" s="3"/>
      <c r="P117" s="2">
        <f t="shared" si="11"/>
        <v>31</v>
      </c>
      <c r="Q117" s="31"/>
      <c r="R117" s="6"/>
      <c r="S117" s="49"/>
      <c r="T117" s="42"/>
      <c r="U117" s="3"/>
      <c r="V117" s="48"/>
      <c r="W117" s="48"/>
      <c r="X117" s="48"/>
      <c r="Y117" s="3"/>
      <c r="Z117" s="3"/>
      <c r="AA117" s="3"/>
      <c r="AB117" s="3"/>
      <c r="AC117" s="3"/>
      <c r="AD117" s="3"/>
      <c r="AE117" s="3"/>
    </row>
    <row r="118" spans="1:32" ht="15.75" x14ac:dyDescent="0.25">
      <c r="A118" s="25"/>
      <c r="B118" s="9"/>
      <c r="C118" s="9"/>
      <c r="D118" s="30">
        <f>SUM(D87:D117)</f>
        <v>52861</v>
      </c>
      <c r="E118" s="23"/>
      <c r="F118" s="54"/>
      <c r="G118" s="29"/>
      <c r="H118" s="29"/>
      <c r="I118" s="30">
        <f>SUM(I87:I117)</f>
        <v>91979</v>
      </c>
      <c r="J118" s="23"/>
      <c r="K118" s="54"/>
      <c r="L118" s="29"/>
      <c r="M118" s="29"/>
      <c r="N118" s="30">
        <f>SUM(N87:N117)</f>
        <v>223898</v>
      </c>
      <c r="O118" s="23"/>
      <c r="P118" s="3"/>
      <c r="Q118" s="43"/>
      <c r="R118" s="41"/>
      <c r="S118" s="51">
        <f>SUM(S87:S117)</f>
        <v>306110</v>
      </c>
      <c r="T118" s="42"/>
      <c r="U118" s="3"/>
      <c r="V118" s="48"/>
      <c r="W118" s="48"/>
      <c r="X118" s="48"/>
      <c r="Y118" s="3"/>
      <c r="Z118" s="3"/>
      <c r="AA118" s="3"/>
      <c r="AB118" s="3"/>
      <c r="AC118" s="3"/>
      <c r="AD118" s="3"/>
      <c r="AE118" s="3"/>
    </row>
    <row r="119" spans="1:32" x14ac:dyDescent="0.25">
      <c r="P119" s="3"/>
      <c r="Q119" s="3"/>
      <c r="R119" s="3"/>
      <c r="S119" s="3"/>
      <c r="T119" s="42"/>
      <c r="U119" s="50"/>
    </row>
    <row r="120" spans="1:32" x14ac:dyDescent="0.25">
      <c r="P120" s="3"/>
      <c r="Q120" s="45"/>
      <c r="R120" s="3"/>
      <c r="S120" s="3"/>
      <c r="T120" s="3"/>
      <c r="U120" s="6"/>
    </row>
    <row r="121" spans="1:32" x14ac:dyDescent="0.25">
      <c r="Q121" s="46"/>
      <c r="R121" s="3"/>
      <c r="S121" s="3"/>
      <c r="U121" s="6"/>
    </row>
    <row r="122" spans="1:32" ht="18.75" x14ac:dyDescent="0.3">
      <c r="A122" s="33" t="s">
        <v>6</v>
      </c>
      <c r="B122" s="33" t="str">
        <f t="shared" ref="B122" si="12">Q86</f>
        <v>Max</v>
      </c>
      <c r="C122" s="33" t="str">
        <f t="shared" ref="C122" si="13">R86</f>
        <v>avg</v>
      </c>
      <c r="D122" s="55" t="str">
        <f t="shared" ref="D122" si="14">S86</f>
        <v>SEN(kj/m2</v>
      </c>
      <c r="E122" s="60"/>
      <c r="F122" s="59" t="s">
        <v>7</v>
      </c>
      <c r="G122" s="33" t="str">
        <f t="shared" ref="G122" si="15">B122</f>
        <v>Max</v>
      </c>
      <c r="H122" s="33" t="str">
        <f t="shared" ref="H122" si="16">C122</f>
        <v>avg</v>
      </c>
      <c r="I122" s="61" t="str">
        <f t="shared" ref="I122" si="17">D122</f>
        <v>SEN(kj/m2</v>
      </c>
      <c r="J122" s="60"/>
      <c r="K122" s="59" t="s">
        <v>8</v>
      </c>
      <c r="L122" s="32" t="str">
        <f t="shared" ref="L122" si="18">B122</f>
        <v>Max</v>
      </c>
      <c r="M122" s="32" t="str">
        <f t="shared" ref="M122" si="19">C122</f>
        <v>avg</v>
      </c>
      <c r="N122" s="55" t="str">
        <f t="shared" ref="N122" si="20">D122</f>
        <v>SEN(kj/m2</v>
      </c>
      <c r="O122" s="60"/>
      <c r="P122" s="40" t="s">
        <v>9</v>
      </c>
      <c r="Q122" s="44" t="str">
        <f>B122</f>
        <v>Max</v>
      </c>
      <c r="R122" s="25" t="str">
        <f>C122</f>
        <v>avg</v>
      </c>
      <c r="S122" s="63" t="str">
        <f>D122</f>
        <v>SEN(kj/m2</v>
      </c>
      <c r="T122" s="60"/>
      <c r="U122" s="31"/>
    </row>
    <row r="123" spans="1:32" x14ac:dyDescent="0.25">
      <c r="A123" s="3">
        <f t="shared" ref="A123:A153" si="21">P87</f>
        <v>1</v>
      </c>
      <c r="B123" s="4">
        <v>672</v>
      </c>
      <c r="C123" s="4">
        <v>190</v>
      </c>
      <c r="D123">
        <v>16165</v>
      </c>
      <c r="E123" s="3"/>
      <c r="F123" s="3">
        <f t="shared" ref="F123:F153" si="22">A123</f>
        <v>1</v>
      </c>
      <c r="G123" s="4">
        <v>353</v>
      </c>
      <c r="H123" s="4">
        <v>73</v>
      </c>
      <c r="I123" s="26">
        <v>6194</v>
      </c>
      <c r="J123" s="3"/>
      <c r="K123" s="3">
        <f t="shared" ref="K123:K153" si="23">A123</f>
        <v>1</v>
      </c>
      <c r="L123" s="4">
        <v>802</v>
      </c>
      <c r="M123" s="4">
        <v>188</v>
      </c>
      <c r="N123" s="26">
        <v>16134</v>
      </c>
      <c r="O123" s="3"/>
      <c r="P123" s="3">
        <f t="shared" ref="P123:P153" si="24">A123</f>
        <v>1</v>
      </c>
      <c r="Q123" s="4">
        <v>324</v>
      </c>
      <c r="R123" s="6">
        <v>73</v>
      </c>
      <c r="S123" s="64">
        <v>6174</v>
      </c>
      <c r="T123" s="3"/>
      <c r="U123" s="31"/>
    </row>
    <row r="124" spans="1:32" x14ac:dyDescent="0.25">
      <c r="A124" s="3">
        <f t="shared" si="21"/>
        <v>2</v>
      </c>
      <c r="B124" s="4">
        <v>644</v>
      </c>
      <c r="C124" s="4">
        <v>189</v>
      </c>
      <c r="D124" s="26">
        <v>16006</v>
      </c>
      <c r="E124" s="3"/>
      <c r="F124" s="3">
        <f t="shared" si="22"/>
        <v>2</v>
      </c>
      <c r="G124" s="4">
        <v>585</v>
      </c>
      <c r="H124" s="4">
        <v>67</v>
      </c>
      <c r="I124" s="26">
        <v>5748</v>
      </c>
      <c r="J124" s="62"/>
      <c r="K124" s="3">
        <f t="shared" si="23"/>
        <v>2</v>
      </c>
      <c r="L124" s="4">
        <v>331</v>
      </c>
      <c r="M124" s="4">
        <v>63</v>
      </c>
      <c r="N124" s="26">
        <v>5390</v>
      </c>
      <c r="O124" s="3"/>
      <c r="P124" s="3">
        <f t="shared" si="24"/>
        <v>2</v>
      </c>
      <c r="Q124" s="4">
        <v>686</v>
      </c>
      <c r="R124" s="6">
        <v>184</v>
      </c>
      <c r="S124" s="64">
        <v>15611</v>
      </c>
      <c r="T124" s="3"/>
      <c r="U124" s="31"/>
    </row>
    <row r="125" spans="1:32" x14ac:dyDescent="0.25">
      <c r="A125" s="3">
        <f t="shared" si="21"/>
        <v>3</v>
      </c>
      <c r="B125" s="4">
        <v>482</v>
      </c>
      <c r="C125" s="4">
        <v>80</v>
      </c>
      <c r="D125" s="26">
        <v>6884</v>
      </c>
      <c r="E125" s="3"/>
      <c r="F125" s="3">
        <f t="shared" si="22"/>
        <v>3</v>
      </c>
      <c r="G125" s="4">
        <v>417</v>
      </c>
      <c r="H125" s="4">
        <v>93</v>
      </c>
      <c r="I125" s="26">
        <v>7965</v>
      </c>
      <c r="J125" s="2"/>
      <c r="K125" s="3">
        <f t="shared" si="23"/>
        <v>3</v>
      </c>
      <c r="L125" s="4">
        <v>362</v>
      </c>
      <c r="M125" s="4">
        <v>90</v>
      </c>
      <c r="N125" s="26">
        <v>7734</v>
      </c>
      <c r="O125" s="3"/>
      <c r="P125" s="3">
        <f t="shared" si="24"/>
        <v>3</v>
      </c>
      <c r="Q125" s="4">
        <v>660</v>
      </c>
      <c r="R125" s="6">
        <v>144</v>
      </c>
      <c r="S125" s="64">
        <v>12204</v>
      </c>
      <c r="T125" s="3"/>
      <c r="U125" s="31"/>
    </row>
    <row r="126" spans="1:32" x14ac:dyDescent="0.25">
      <c r="A126" s="3">
        <f t="shared" si="21"/>
        <v>4</v>
      </c>
      <c r="B126" s="4">
        <v>769</v>
      </c>
      <c r="C126" s="4">
        <v>124</v>
      </c>
      <c r="D126" s="26">
        <v>10613</v>
      </c>
      <c r="E126" s="3"/>
      <c r="F126" s="3">
        <f t="shared" si="22"/>
        <v>4</v>
      </c>
      <c r="G126" s="4">
        <v>870</v>
      </c>
      <c r="H126" s="4">
        <v>215</v>
      </c>
      <c r="I126" s="26">
        <v>18231</v>
      </c>
      <c r="J126" s="3"/>
      <c r="K126" s="3">
        <f t="shared" si="23"/>
        <v>4</v>
      </c>
      <c r="L126" s="4">
        <v>924</v>
      </c>
      <c r="M126" s="4">
        <v>191</v>
      </c>
      <c r="N126" s="26">
        <v>16252</v>
      </c>
      <c r="O126" s="3"/>
      <c r="P126" s="3">
        <f t="shared" si="24"/>
        <v>4</v>
      </c>
      <c r="Q126" s="4">
        <v>507</v>
      </c>
      <c r="R126" s="6">
        <v>125</v>
      </c>
      <c r="S126" s="64">
        <v>10580</v>
      </c>
      <c r="T126" s="3"/>
      <c r="U126" s="31"/>
    </row>
    <row r="127" spans="1:32" x14ac:dyDescent="0.25">
      <c r="A127" s="3">
        <f t="shared" si="21"/>
        <v>5</v>
      </c>
      <c r="B127" s="4">
        <v>826</v>
      </c>
      <c r="C127" s="4">
        <v>227</v>
      </c>
      <c r="D127" s="26">
        <v>19181</v>
      </c>
      <c r="E127" s="3"/>
      <c r="F127" s="3">
        <f t="shared" si="22"/>
        <v>5</v>
      </c>
      <c r="G127" s="4">
        <v>795</v>
      </c>
      <c r="H127" s="4">
        <v>103</v>
      </c>
      <c r="I127" s="26">
        <v>8866</v>
      </c>
      <c r="J127" s="3"/>
      <c r="K127" s="3">
        <f t="shared" si="23"/>
        <v>5</v>
      </c>
      <c r="L127" s="4">
        <v>815</v>
      </c>
      <c r="M127" s="4">
        <v>109</v>
      </c>
      <c r="N127" s="26">
        <v>9274</v>
      </c>
      <c r="O127" s="3"/>
      <c r="P127" s="3">
        <f t="shared" si="24"/>
        <v>5</v>
      </c>
      <c r="Q127" s="4">
        <v>825</v>
      </c>
      <c r="R127" s="6">
        <v>219</v>
      </c>
      <c r="S127" s="64">
        <v>18575</v>
      </c>
      <c r="T127" s="3"/>
      <c r="U127" s="31"/>
    </row>
    <row r="128" spans="1:32" x14ac:dyDescent="0.25">
      <c r="A128" s="3">
        <f t="shared" si="21"/>
        <v>6</v>
      </c>
      <c r="B128" s="4">
        <v>274</v>
      </c>
      <c r="C128" s="4">
        <v>48</v>
      </c>
      <c r="D128" s="26">
        <v>4055</v>
      </c>
      <c r="E128" s="3"/>
      <c r="F128" s="3">
        <f t="shared" si="22"/>
        <v>6</v>
      </c>
      <c r="G128" s="4">
        <v>835</v>
      </c>
      <c r="H128" s="4">
        <v>252</v>
      </c>
      <c r="I128" s="26">
        <v>21655</v>
      </c>
      <c r="J128" s="3"/>
      <c r="K128" s="3">
        <f t="shared" si="23"/>
        <v>6</v>
      </c>
      <c r="L128" s="4">
        <v>886</v>
      </c>
      <c r="M128" s="4">
        <v>159</v>
      </c>
      <c r="N128" s="26">
        <v>13500</v>
      </c>
      <c r="O128" s="3"/>
      <c r="P128" s="3">
        <f t="shared" si="24"/>
        <v>6</v>
      </c>
      <c r="Q128" s="4">
        <v>689</v>
      </c>
      <c r="R128" s="6">
        <v>209</v>
      </c>
      <c r="S128" s="64">
        <v>17731</v>
      </c>
      <c r="T128" s="3"/>
    </row>
    <row r="129" spans="1:20" x14ac:dyDescent="0.25">
      <c r="A129" s="3">
        <f t="shared" si="21"/>
        <v>7</v>
      </c>
      <c r="B129" s="4">
        <v>725</v>
      </c>
      <c r="C129" s="4">
        <v>94</v>
      </c>
      <c r="D129" s="26">
        <v>8074</v>
      </c>
      <c r="E129" s="3"/>
      <c r="F129" s="3">
        <f t="shared" si="22"/>
        <v>7</v>
      </c>
      <c r="G129" s="4">
        <v>811</v>
      </c>
      <c r="H129" s="4">
        <v>244</v>
      </c>
      <c r="I129" s="26">
        <v>20679</v>
      </c>
      <c r="J129" s="3"/>
      <c r="K129" s="3">
        <f t="shared" si="23"/>
        <v>7</v>
      </c>
      <c r="L129" s="4">
        <v>896</v>
      </c>
      <c r="M129" s="4">
        <v>259</v>
      </c>
      <c r="N129" s="26">
        <v>22016</v>
      </c>
      <c r="O129" s="3"/>
      <c r="P129" s="3">
        <f t="shared" si="24"/>
        <v>7</v>
      </c>
      <c r="Q129" s="4">
        <v>741</v>
      </c>
      <c r="R129" s="6">
        <v>151</v>
      </c>
      <c r="S129" s="64">
        <v>12971</v>
      </c>
      <c r="T129" s="3"/>
    </row>
    <row r="130" spans="1:20" x14ac:dyDescent="0.25">
      <c r="A130" s="3">
        <f t="shared" si="21"/>
        <v>8</v>
      </c>
      <c r="B130" s="4">
        <v>722</v>
      </c>
      <c r="C130" s="4">
        <v>145</v>
      </c>
      <c r="D130" s="26">
        <v>12472</v>
      </c>
      <c r="E130" s="3"/>
      <c r="F130" s="3">
        <f t="shared" si="22"/>
        <v>8</v>
      </c>
      <c r="G130" s="4">
        <v>783</v>
      </c>
      <c r="H130" s="4">
        <v>253</v>
      </c>
      <c r="I130" s="26">
        <v>21459</v>
      </c>
      <c r="J130" s="3"/>
      <c r="K130" s="3">
        <f t="shared" si="23"/>
        <v>8</v>
      </c>
      <c r="L130" s="4">
        <v>939</v>
      </c>
      <c r="M130" s="4">
        <v>204</v>
      </c>
      <c r="N130" s="26">
        <v>17309</v>
      </c>
      <c r="O130" s="3"/>
      <c r="P130" s="3">
        <f t="shared" si="24"/>
        <v>8</v>
      </c>
      <c r="Q130" s="4">
        <v>780</v>
      </c>
      <c r="R130" s="6">
        <v>192</v>
      </c>
      <c r="S130" s="64">
        <v>16436</v>
      </c>
      <c r="T130" s="3"/>
    </row>
    <row r="131" spans="1:20" x14ac:dyDescent="0.25">
      <c r="A131" s="3">
        <f t="shared" si="21"/>
        <v>9</v>
      </c>
      <c r="B131" s="4">
        <v>727</v>
      </c>
      <c r="C131" s="4">
        <v>215</v>
      </c>
      <c r="D131" s="26">
        <v>18213</v>
      </c>
      <c r="E131" s="3"/>
      <c r="F131" s="3">
        <f t="shared" si="22"/>
        <v>9</v>
      </c>
      <c r="G131" s="4">
        <v>781</v>
      </c>
      <c r="H131" s="4">
        <v>260</v>
      </c>
      <c r="I131" s="26">
        <v>22053</v>
      </c>
      <c r="J131" s="3"/>
      <c r="K131" s="3">
        <f t="shared" si="23"/>
        <v>9</v>
      </c>
      <c r="L131" s="4">
        <v>797</v>
      </c>
      <c r="M131" s="4">
        <v>244</v>
      </c>
      <c r="N131" s="26">
        <v>20677</v>
      </c>
      <c r="O131" s="3"/>
      <c r="P131" s="3">
        <f t="shared" si="24"/>
        <v>9</v>
      </c>
      <c r="Q131" s="4">
        <v>808</v>
      </c>
      <c r="R131" s="6">
        <v>134</v>
      </c>
      <c r="S131" s="64">
        <v>11527</v>
      </c>
      <c r="T131" s="3"/>
    </row>
    <row r="132" spans="1:20" x14ac:dyDescent="0.25">
      <c r="A132" s="3">
        <f t="shared" si="21"/>
        <v>10</v>
      </c>
      <c r="B132" s="4">
        <v>726</v>
      </c>
      <c r="C132" s="4">
        <v>218</v>
      </c>
      <c r="D132" s="26">
        <v>18532</v>
      </c>
      <c r="E132" s="3"/>
      <c r="F132" s="3">
        <f t="shared" si="22"/>
        <v>10</v>
      </c>
      <c r="G132" s="4">
        <v>584</v>
      </c>
      <c r="H132" s="4">
        <v>79</v>
      </c>
      <c r="I132" s="26">
        <v>6792</v>
      </c>
      <c r="J132" s="3"/>
      <c r="K132" s="3">
        <f t="shared" si="23"/>
        <v>10</v>
      </c>
      <c r="L132" s="4">
        <v>955</v>
      </c>
      <c r="M132" s="4">
        <v>179</v>
      </c>
      <c r="N132" s="26">
        <v>15224</v>
      </c>
      <c r="O132" s="3"/>
      <c r="P132" s="3">
        <f t="shared" si="24"/>
        <v>10</v>
      </c>
      <c r="Q132" s="4">
        <v>695</v>
      </c>
      <c r="R132" s="6">
        <v>204</v>
      </c>
      <c r="S132" s="64">
        <v>17351</v>
      </c>
      <c r="T132" s="3"/>
    </row>
    <row r="133" spans="1:20" x14ac:dyDescent="0.25">
      <c r="A133" s="3">
        <f t="shared" si="21"/>
        <v>11</v>
      </c>
      <c r="B133" s="4">
        <v>729</v>
      </c>
      <c r="C133" s="4">
        <v>212</v>
      </c>
      <c r="D133" s="56">
        <v>18156</v>
      </c>
      <c r="E133" s="2"/>
      <c r="F133" s="2">
        <f t="shared" si="22"/>
        <v>11</v>
      </c>
      <c r="G133" s="7">
        <v>933</v>
      </c>
      <c r="H133" s="7">
        <v>278</v>
      </c>
      <c r="I133" s="56">
        <v>20711</v>
      </c>
      <c r="J133" s="2"/>
      <c r="K133" s="2">
        <f t="shared" si="23"/>
        <v>11</v>
      </c>
      <c r="L133" s="7">
        <v>906</v>
      </c>
      <c r="M133" s="4">
        <v>242</v>
      </c>
      <c r="N133" s="26">
        <v>20732</v>
      </c>
      <c r="O133" s="3"/>
      <c r="P133" s="3">
        <f t="shared" si="24"/>
        <v>11</v>
      </c>
      <c r="Q133" s="4">
        <v>688</v>
      </c>
      <c r="R133" s="6">
        <v>201</v>
      </c>
      <c r="S133" s="64">
        <v>17063</v>
      </c>
      <c r="T133" s="3"/>
    </row>
    <row r="134" spans="1:20" x14ac:dyDescent="0.25">
      <c r="A134" s="3">
        <f t="shared" si="21"/>
        <v>12</v>
      </c>
      <c r="B134" s="4">
        <v>715</v>
      </c>
      <c r="C134" s="4">
        <v>214</v>
      </c>
      <c r="D134" s="26">
        <v>18140</v>
      </c>
      <c r="E134" s="3"/>
      <c r="F134" s="3">
        <f t="shared" si="22"/>
        <v>12</v>
      </c>
      <c r="G134" s="4">
        <v>978</v>
      </c>
      <c r="H134" s="4">
        <v>189</v>
      </c>
      <c r="I134" s="26">
        <v>16178</v>
      </c>
      <c r="J134" s="3"/>
      <c r="K134" s="3">
        <f t="shared" si="23"/>
        <v>12</v>
      </c>
      <c r="L134" s="4">
        <v>1028</v>
      </c>
      <c r="M134" s="4">
        <v>107</v>
      </c>
      <c r="N134" s="26">
        <v>9124</v>
      </c>
      <c r="O134" s="3"/>
      <c r="P134" s="3">
        <f t="shared" si="24"/>
        <v>12</v>
      </c>
      <c r="Q134" s="4">
        <v>696</v>
      </c>
      <c r="R134" s="6">
        <v>204</v>
      </c>
      <c r="S134" s="64">
        <v>17292</v>
      </c>
      <c r="T134" s="3"/>
    </row>
    <row r="135" spans="1:20" x14ac:dyDescent="0.25">
      <c r="A135" s="3">
        <f t="shared" si="21"/>
        <v>13</v>
      </c>
      <c r="B135" s="4">
        <v>910</v>
      </c>
      <c r="C135" s="4">
        <v>205</v>
      </c>
      <c r="D135" s="26">
        <v>17405</v>
      </c>
      <c r="E135" s="3"/>
      <c r="F135" s="3">
        <f t="shared" si="22"/>
        <v>13</v>
      </c>
      <c r="G135" s="4">
        <v>960</v>
      </c>
      <c r="H135" s="4">
        <v>259</v>
      </c>
      <c r="I135" s="26">
        <v>22202</v>
      </c>
      <c r="J135" s="3"/>
      <c r="K135" s="3">
        <f t="shared" si="23"/>
        <v>13</v>
      </c>
      <c r="L135" s="4">
        <v>990</v>
      </c>
      <c r="M135" s="4">
        <v>156</v>
      </c>
      <c r="N135" s="26">
        <v>13215</v>
      </c>
      <c r="O135" s="3"/>
      <c r="P135" s="3">
        <f t="shared" si="24"/>
        <v>13</v>
      </c>
      <c r="Q135" s="4">
        <v>675</v>
      </c>
      <c r="R135" s="6">
        <v>146</v>
      </c>
      <c r="S135" s="64">
        <v>12392</v>
      </c>
      <c r="T135" s="3"/>
    </row>
    <row r="136" spans="1:20" x14ac:dyDescent="0.25">
      <c r="A136" s="3">
        <f t="shared" si="21"/>
        <v>14</v>
      </c>
      <c r="B136" s="4">
        <v>746</v>
      </c>
      <c r="C136" s="4">
        <v>225</v>
      </c>
      <c r="D136" s="26">
        <v>19093</v>
      </c>
      <c r="E136" s="3"/>
      <c r="F136" s="3">
        <f t="shared" si="22"/>
        <v>14</v>
      </c>
      <c r="G136" s="4">
        <v>855</v>
      </c>
      <c r="H136" s="4">
        <v>137</v>
      </c>
      <c r="I136" s="26">
        <v>11775</v>
      </c>
      <c r="J136" s="3"/>
      <c r="K136" s="3">
        <f t="shared" si="23"/>
        <v>14</v>
      </c>
      <c r="L136" s="4">
        <v>876</v>
      </c>
      <c r="M136" s="4">
        <v>237</v>
      </c>
      <c r="N136" s="26">
        <v>20128</v>
      </c>
      <c r="O136" s="3"/>
      <c r="P136" s="3">
        <f t="shared" si="24"/>
        <v>14</v>
      </c>
      <c r="Q136" s="4">
        <v>628</v>
      </c>
      <c r="R136" s="4">
        <v>68</v>
      </c>
      <c r="S136" s="64">
        <v>5784</v>
      </c>
      <c r="T136" s="3"/>
    </row>
    <row r="137" spans="1:20" x14ac:dyDescent="0.25">
      <c r="A137" s="3">
        <f t="shared" si="21"/>
        <v>15</v>
      </c>
      <c r="B137" s="4">
        <v>743</v>
      </c>
      <c r="C137" s="4">
        <v>115</v>
      </c>
      <c r="D137" s="26">
        <v>9726</v>
      </c>
      <c r="E137" s="3"/>
      <c r="F137" s="3">
        <f t="shared" si="22"/>
        <v>15</v>
      </c>
      <c r="G137" s="4">
        <v>960</v>
      </c>
      <c r="H137" s="4">
        <v>274</v>
      </c>
      <c r="I137" s="26">
        <v>23506</v>
      </c>
      <c r="J137" s="3"/>
      <c r="K137" s="3">
        <f t="shared" si="23"/>
        <v>15</v>
      </c>
      <c r="L137" s="4">
        <v>709</v>
      </c>
      <c r="M137" s="4">
        <v>226</v>
      </c>
      <c r="N137" s="26">
        <v>19196</v>
      </c>
      <c r="O137" s="3"/>
      <c r="P137" s="3">
        <f t="shared" si="24"/>
        <v>15</v>
      </c>
      <c r="Q137" s="4">
        <v>756</v>
      </c>
      <c r="R137" s="4">
        <v>212</v>
      </c>
      <c r="S137" s="64">
        <v>17983</v>
      </c>
      <c r="T137" s="3"/>
    </row>
    <row r="138" spans="1:20" x14ac:dyDescent="0.25">
      <c r="A138" s="3">
        <f t="shared" si="21"/>
        <v>16</v>
      </c>
      <c r="B138" s="4">
        <v>838</v>
      </c>
      <c r="C138" s="4">
        <v>219</v>
      </c>
      <c r="D138" s="26">
        <v>18620</v>
      </c>
      <c r="E138" s="3"/>
      <c r="F138" s="3">
        <f t="shared" si="22"/>
        <v>16</v>
      </c>
      <c r="G138" s="4">
        <v>861</v>
      </c>
      <c r="H138" s="4">
        <v>137</v>
      </c>
      <c r="I138" s="26">
        <v>11821</v>
      </c>
      <c r="J138" s="3"/>
      <c r="K138" s="3">
        <f t="shared" si="23"/>
        <v>16</v>
      </c>
      <c r="L138" s="4">
        <v>1105</v>
      </c>
      <c r="M138" s="4">
        <v>203</v>
      </c>
      <c r="N138" s="26">
        <v>17268</v>
      </c>
      <c r="O138" s="3"/>
      <c r="P138" s="3">
        <f t="shared" si="24"/>
        <v>16</v>
      </c>
      <c r="Q138" s="4">
        <v>940</v>
      </c>
      <c r="R138" s="4">
        <v>193</v>
      </c>
      <c r="S138" s="64">
        <v>16386</v>
      </c>
      <c r="T138" s="3"/>
    </row>
    <row r="139" spans="1:20" x14ac:dyDescent="0.25">
      <c r="A139" s="3">
        <f t="shared" si="21"/>
        <v>17</v>
      </c>
      <c r="B139" s="4">
        <v>276</v>
      </c>
      <c r="C139" s="4">
        <v>47</v>
      </c>
      <c r="D139" s="26">
        <v>3951</v>
      </c>
      <c r="E139" s="3"/>
      <c r="F139" s="3">
        <f t="shared" si="22"/>
        <v>17</v>
      </c>
      <c r="G139" s="4">
        <v>925</v>
      </c>
      <c r="H139" s="4">
        <v>184</v>
      </c>
      <c r="I139" s="26">
        <v>15797</v>
      </c>
      <c r="J139" s="3"/>
      <c r="K139" s="3">
        <f t="shared" si="23"/>
        <v>17</v>
      </c>
      <c r="L139" s="4">
        <v>854</v>
      </c>
      <c r="M139" s="4">
        <v>222</v>
      </c>
      <c r="N139" s="26">
        <v>18807</v>
      </c>
      <c r="O139" s="3"/>
      <c r="P139" s="3">
        <f t="shared" si="24"/>
        <v>17</v>
      </c>
      <c r="Q139" s="4">
        <v>664</v>
      </c>
      <c r="R139" s="4">
        <v>99</v>
      </c>
      <c r="S139" s="64">
        <v>8412</v>
      </c>
      <c r="T139" s="3"/>
    </row>
    <row r="140" spans="1:20" x14ac:dyDescent="0.25">
      <c r="A140" s="3">
        <f t="shared" si="21"/>
        <v>18</v>
      </c>
      <c r="B140" s="4">
        <v>771</v>
      </c>
      <c r="C140" s="4">
        <v>167</v>
      </c>
      <c r="D140" s="26">
        <v>14271</v>
      </c>
      <c r="E140" s="3"/>
      <c r="F140" s="3">
        <f t="shared" si="22"/>
        <v>18</v>
      </c>
      <c r="G140" s="4">
        <v>763</v>
      </c>
      <c r="H140" s="4">
        <v>184</v>
      </c>
      <c r="I140" s="26">
        <v>15797</v>
      </c>
      <c r="J140" s="3"/>
      <c r="K140" s="3">
        <f t="shared" si="23"/>
        <v>18</v>
      </c>
      <c r="L140" s="4">
        <v>728</v>
      </c>
      <c r="M140" s="4">
        <v>226</v>
      </c>
      <c r="N140" s="26">
        <v>19112</v>
      </c>
      <c r="O140" s="3"/>
      <c r="P140" s="3">
        <f t="shared" si="24"/>
        <v>18</v>
      </c>
      <c r="Q140" s="4">
        <v>550</v>
      </c>
      <c r="R140" s="4">
        <v>136</v>
      </c>
      <c r="S140" s="64">
        <v>11539</v>
      </c>
      <c r="T140" s="3"/>
    </row>
    <row r="141" spans="1:20" x14ac:dyDescent="0.25">
      <c r="A141" s="3">
        <f t="shared" si="21"/>
        <v>19</v>
      </c>
      <c r="B141" s="4">
        <v>797</v>
      </c>
      <c r="C141" s="4">
        <v>185</v>
      </c>
      <c r="D141" s="26">
        <v>15885</v>
      </c>
      <c r="E141" s="3"/>
      <c r="F141" s="3">
        <f t="shared" si="22"/>
        <v>19</v>
      </c>
      <c r="G141" s="4">
        <v>960</v>
      </c>
      <c r="H141" s="4">
        <v>125</v>
      </c>
      <c r="I141" s="26">
        <v>11808</v>
      </c>
      <c r="J141" s="3"/>
      <c r="K141" s="3">
        <f t="shared" si="23"/>
        <v>19</v>
      </c>
      <c r="L141" s="4">
        <v>659</v>
      </c>
      <c r="M141" s="4">
        <v>177</v>
      </c>
      <c r="N141" s="26">
        <v>14991</v>
      </c>
      <c r="O141" s="3"/>
      <c r="P141" s="3">
        <f t="shared" si="24"/>
        <v>19</v>
      </c>
      <c r="Q141" s="4">
        <v>572</v>
      </c>
      <c r="R141" s="4">
        <v>173</v>
      </c>
      <c r="S141" s="64">
        <v>14720</v>
      </c>
      <c r="T141" s="3"/>
    </row>
    <row r="142" spans="1:20" x14ac:dyDescent="0.25">
      <c r="A142" s="3">
        <f t="shared" si="21"/>
        <v>20</v>
      </c>
      <c r="B142" s="4">
        <v>818</v>
      </c>
      <c r="C142" s="4">
        <v>191</v>
      </c>
      <c r="D142" s="26">
        <v>16191</v>
      </c>
      <c r="E142" s="3"/>
      <c r="F142" s="3">
        <f t="shared" si="22"/>
        <v>20</v>
      </c>
      <c r="G142" s="4">
        <v>867</v>
      </c>
      <c r="H142" s="4">
        <v>138</v>
      </c>
      <c r="I142" s="26">
        <v>11712</v>
      </c>
      <c r="J142" s="3"/>
      <c r="K142" s="3">
        <f t="shared" si="23"/>
        <v>20</v>
      </c>
      <c r="L142" s="4">
        <v>739</v>
      </c>
      <c r="M142" s="4">
        <v>225</v>
      </c>
      <c r="N142" s="26">
        <v>19114</v>
      </c>
      <c r="O142" s="3"/>
      <c r="P142" s="3">
        <f t="shared" si="24"/>
        <v>20</v>
      </c>
      <c r="Q142" s="4">
        <v>611</v>
      </c>
      <c r="R142" s="4">
        <v>174</v>
      </c>
      <c r="S142" s="64">
        <v>14741</v>
      </c>
      <c r="T142" s="3"/>
    </row>
    <row r="143" spans="1:20" x14ac:dyDescent="0.25">
      <c r="A143" s="3">
        <f t="shared" si="21"/>
        <v>21</v>
      </c>
      <c r="B143" s="4">
        <v>426</v>
      </c>
      <c r="C143" s="4">
        <v>108</v>
      </c>
      <c r="D143" s="26">
        <v>9297</v>
      </c>
      <c r="E143" s="3"/>
      <c r="F143" s="3">
        <f t="shared" si="22"/>
        <v>21</v>
      </c>
      <c r="G143" s="4">
        <v>1036</v>
      </c>
      <c r="H143" s="4">
        <v>144</v>
      </c>
      <c r="I143" s="26">
        <v>12375</v>
      </c>
      <c r="J143" s="3"/>
      <c r="K143" s="3">
        <f t="shared" si="23"/>
        <v>21</v>
      </c>
      <c r="L143" s="4">
        <v>874</v>
      </c>
      <c r="M143" s="4">
        <v>202</v>
      </c>
      <c r="N143" s="26">
        <v>17110</v>
      </c>
      <c r="O143" s="3"/>
      <c r="P143" s="3">
        <f t="shared" si="24"/>
        <v>21</v>
      </c>
      <c r="Q143" s="4">
        <v>726</v>
      </c>
      <c r="R143" s="4">
        <v>193</v>
      </c>
      <c r="S143" s="64">
        <v>16345</v>
      </c>
      <c r="T143" s="3"/>
    </row>
    <row r="144" spans="1:20" x14ac:dyDescent="0.25">
      <c r="A144" s="3">
        <f t="shared" si="21"/>
        <v>22</v>
      </c>
      <c r="B144" s="4">
        <v>1054</v>
      </c>
      <c r="C144" s="4">
        <v>159</v>
      </c>
      <c r="D144" s="26">
        <v>13467</v>
      </c>
      <c r="E144" s="3"/>
      <c r="F144" s="3">
        <f t="shared" si="22"/>
        <v>22</v>
      </c>
      <c r="G144" s="4">
        <v>998</v>
      </c>
      <c r="H144" s="4">
        <v>192</v>
      </c>
      <c r="I144" s="26">
        <v>16282</v>
      </c>
      <c r="J144" s="3"/>
      <c r="K144" s="3">
        <f t="shared" si="23"/>
        <v>22</v>
      </c>
      <c r="L144" s="4">
        <v>851</v>
      </c>
      <c r="M144" s="4">
        <v>223</v>
      </c>
      <c r="N144" s="26">
        <v>18948</v>
      </c>
      <c r="O144" s="3"/>
      <c r="P144" s="3">
        <f t="shared" si="24"/>
        <v>22</v>
      </c>
      <c r="Q144" s="4">
        <v>608</v>
      </c>
      <c r="R144" s="4">
        <v>178</v>
      </c>
      <c r="S144" s="64">
        <v>15112</v>
      </c>
      <c r="T144" s="3"/>
    </row>
    <row r="145" spans="1:20" x14ac:dyDescent="0.25">
      <c r="A145" s="3">
        <f t="shared" si="21"/>
        <v>23</v>
      </c>
      <c r="B145" s="4">
        <v>896</v>
      </c>
      <c r="C145" s="4">
        <v>254</v>
      </c>
      <c r="D145" s="26">
        <v>21792</v>
      </c>
      <c r="E145" s="3"/>
      <c r="F145" s="3">
        <f t="shared" si="22"/>
        <v>23</v>
      </c>
      <c r="G145" s="4">
        <v>870</v>
      </c>
      <c r="H145" s="4">
        <v>270</v>
      </c>
      <c r="I145" s="26">
        <v>23145</v>
      </c>
      <c r="J145" s="3"/>
      <c r="K145" s="3">
        <f t="shared" si="23"/>
        <v>23</v>
      </c>
      <c r="L145" s="4">
        <v>886</v>
      </c>
      <c r="M145" s="4">
        <v>173</v>
      </c>
      <c r="N145" s="26">
        <v>14679</v>
      </c>
      <c r="O145" s="3"/>
      <c r="P145" s="3">
        <f t="shared" si="24"/>
        <v>23</v>
      </c>
      <c r="Q145" s="4">
        <v>807</v>
      </c>
      <c r="R145" s="4">
        <v>169</v>
      </c>
      <c r="S145" s="64">
        <v>14387</v>
      </c>
      <c r="T145" s="3"/>
    </row>
    <row r="146" spans="1:20" x14ac:dyDescent="0.25">
      <c r="A146" s="3">
        <f t="shared" si="21"/>
        <v>24</v>
      </c>
      <c r="B146" s="4">
        <v>664</v>
      </c>
      <c r="C146" s="4">
        <v>73</v>
      </c>
      <c r="D146" s="26">
        <v>6292</v>
      </c>
      <c r="E146" s="3"/>
      <c r="F146" s="3">
        <f t="shared" si="22"/>
        <v>24</v>
      </c>
      <c r="G146" s="4">
        <v>780</v>
      </c>
      <c r="H146" s="4">
        <v>229</v>
      </c>
      <c r="I146" s="26">
        <v>19410</v>
      </c>
      <c r="J146" s="3"/>
      <c r="K146" s="3">
        <f t="shared" si="23"/>
        <v>24</v>
      </c>
      <c r="L146" s="4">
        <v>714</v>
      </c>
      <c r="M146" s="4">
        <v>157</v>
      </c>
      <c r="N146" s="26">
        <v>13485</v>
      </c>
      <c r="O146" s="3"/>
      <c r="P146" s="3">
        <f t="shared" si="24"/>
        <v>24</v>
      </c>
      <c r="Q146" s="4">
        <v>662</v>
      </c>
      <c r="R146" s="4">
        <v>186</v>
      </c>
      <c r="S146" s="64">
        <v>15817</v>
      </c>
      <c r="T146" s="3"/>
    </row>
    <row r="147" spans="1:20" x14ac:dyDescent="0.25">
      <c r="A147" s="3">
        <f t="shared" si="21"/>
        <v>25</v>
      </c>
      <c r="B147" s="4">
        <v>950</v>
      </c>
      <c r="C147" s="4">
        <v>172</v>
      </c>
      <c r="D147" s="26">
        <v>14638</v>
      </c>
      <c r="E147" s="3"/>
      <c r="F147" s="3">
        <f t="shared" si="22"/>
        <v>25</v>
      </c>
      <c r="G147" s="4">
        <v>779</v>
      </c>
      <c r="H147" s="4">
        <v>254</v>
      </c>
      <c r="I147" s="26">
        <v>21583</v>
      </c>
      <c r="J147" s="3"/>
      <c r="K147" s="3">
        <f t="shared" si="23"/>
        <v>25</v>
      </c>
      <c r="L147" s="4">
        <v>798</v>
      </c>
      <c r="M147" s="4">
        <v>210</v>
      </c>
      <c r="N147" s="26">
        <v>17744</v>
      </c>
      <c r="O147" s="3"/>
      <c r="P147" s="3">
        <f t="shared" si="24"/>
        <v>25</v>
      </c>
      <c r="Q147" s="4">
        <v>726</v>
      </c>
      <c r="R147" s="4">
        <v>193</v>
      </c>
      <c r="S147" s="64">
        <v>16351</v>
      </c>
      <c r="T147" s="3"/>
    </row>
    <row r="148" spans="1:20" x14ac:dyDescent="0.25">
      <c r="A148" s="3">
        <f t="shared" si="21"/>
        <v>26</v>
      </c>
      <c r="B148" s="4">
        <v>877</v>
      </c>
      <c r="C148" s="4">
        <v>207</v>
      </c>
      <c r="D148" s="26">
        <v>17660</v>
      </c>
      <c r="E148" s="3"/>
      <c r="F148" s="3">
        <f t="shared" si="22"/>
        <v>26</v>
      </c>
      <c r="G148" s="4">
        <v>762</v>
      </c>
      <c r="H148" s="4">
        <v>248</v>
      </c>
      <c r="I148" s="26">
        <v>21291</v>
      </c>
      <c r="J148" s="3"/>
      <c r="K148" s="3">
        <f t="shared" si="23"/>
        <v>26</v>
      </c>
      <c r="L148" s="4">
        <v>846</v>
      </c>
      <c r="M148" s="4">
        <v>173</v>
      </c>
      <c r="N148" s="26">
        <v>14672</v>
      </c>
      <c r="O148" s="3"/>
      <c r="P148" s="3">
        <f t="shared" si="24"/>
        <v>26</v>
      </c>
      <c r="Q148" s="4">
        <v>650</v>
      </c>
      <c r="R148" s="4">
        <v>171</v>
      </c>
      <c r="S148" s="64">
        <v>14536</v>
      </c>
      <c r="T148" s="3"/>
    </row>
    <row r="149" spans="1:20" x14ac:dyDescent="0.25">
      <c r="A149" s="3">
        <f t="shared" si="21"/>
        <v>27</v>
      </c>
      <c r="B149" s="4">
        <v>897</v>
      </c>
      <c r="C149" s="4">
        <v>176</v>
      </c>
      <c r="D149" s="26">
        <v>14922</v>
      </c>
      <c r="E149" s="3"/>
      <c r="F149" s="3">
        <f t="shared" si="22"/>
        <v>27</v>
      </c>
      <c r="G149" s="4">
        <v>733</v>
      </c>
      <c r="H149" s="4">
        <v>244</v>
      </c>
      <c r="I149" s="26">
        <v>20942</v>
      </c>
      <c r="J149" s="3"/>
      <c r="K149" s="3">
        <f t="shared" si="23"/>
        <v>27</v>
      </c>
      <c r="L149" s="4">
        <v>772</v>
      </c>
      <c r="M149" s="4">
        <v>70</v>
      </c>
      <c r="N149" s="26">
        <v>5945</v>
      </c>
      <c r="O149" s="3"/>
      <c r="P149" s="3">
        <f t="shared" si="24"/>
        <v>27</v>
      </c>
      <c r="Q149" s="4">
        <v>627</v>
      </c>
      <c r="R149" s="4">
        <v>174</v>
      </c>
      <c r="S149" s="64">
        <v>14683</v>
      </c>
      <c r="T149" s="3"/>
    </row>
    <row r="150" spans="1:20" x14ac:dyDescent="0.25">
      <c r="A150" s="3">
        <f t="shared" si="21"/>
        <v>28</v>
      </c>
      <c r="B150" s="4">
        <v>1005</v>
      </c>
      <c r="C150" s="4">
        <v>208</v>
      </c>
      <c r="D150" s="26">
        <v>17855</v>
      </c>
      <c r="E150" s="3"/>
      <c r="F150" s="3">
        <f t="shared" si="22"/>
        <v>28</v>
      </c>
      <c r="G150" s="4">
        <v>845</v>
      </c>
      <c r="H150" s="4">
        <v>255</v>
      </c>
      <c r="I150" s="26">
        <v>22490</v>
      </c>
      <c r="J150" s="3"/>
      <c r="K150" s="3">
        <f t="shared" si="23"/>
        <v>28</v>
      </c>
      <c r="L150" s="4">
        <v>803</v>
      </c>
      <c r="M150" s="4">
        <v>231</v>
      </c>
      <c r="N150" s="26">
        <v>19629</v>
      </c>
      <c r="O150" s="3"/>
      <c r="P150" s="3">
        <f t="shared" si="24"/>
        <v>28</v>
      </c>
      <c r="Q150" s="4">
        <v>633</v>
      </c>
      <c r="R150" s="4">
        <v>176</v>
      </c>
      <c r="S150" s="64">
        <v>14957</v>
      </c>
      <c r="T150" s="3"/>
    </row>
    <row r="151" spans="1:20" x14ac:dyDescent="0.25">
      <c r="A151" s="3">
        <f t="shared" si="21"/>
        <v>29</v>
      </c>
      <c r="B151" s="4">
        <v>1045</v>
      </c>
      <c r="C151" s="4">
        <v>163</v>
      </c>
      <c r="D151" s="26">
        <v>13814</v>
      </c>
      <c r="E151" s="3"/>
      <c r="F151" s="3">
        <f t="shared" si="22"/>
        <v>29</v>
      </c>
      <c r="G151" s="4">
        <v>812</v>
      </c>
      <c r="H151" s="4">
        <v>228</v>
      </c>
      <c r="I151" s="26">
        <v>19376</v>
      </c>
      <c r="J151" s="3"/>
      <c r="K151" s="3">
        <f t="shared" si="23"/>
        <v>29</v>
      </c>
      <c r="L151" s="4">
        <v>733</v>
      </c>
      <c r="M151" s="4">
        <v>220</v>
      </c>
      <c r="N151" s="26">
        <v>18675</v>
      </c>
      <c r="O151" s="3"/>
      <c r="P151" s="3">
        <f t="shared" si="24"/>
        <v>29</v>
      </c>
      <c r="Q151" s="4">
        <v>595</v>
      </c>
      <c r="R151" s="4">
        <v>164</v>
      </c>
      <c r="S151" s="26">
        <v>13981</v>
      </c>
      <c r="T151" s="3"/>
    </row>
    <row r="152" spans="1:20" x14ac:dyDescent="0.25">
      <c r="A152" s="3">
        <f t="shared" si="21"/>
        <v>30</v>
      </c>
      <c r="B152" s="4">
        <v>864</v>
      </c>
      <c r="C152" s="4">
        <v>167</v>
      </c>
      <c r="D152" s="26">
        <v>14180</v>
      </c>
      <c r="E152" s="3"/>
      <c r="F152" s="3">
        <f t="shared" si="22"/>
        <v>30</v>
      </c>
      <c r="G152" s="4">
        <v>831</v>
      </c>
      <c r="H152" s="4">
        <v>108</v>
      </c>
      <c r="I152" s="26">
        <v>8780</v>
      </c>
      <c r="J152" s="3"/>
      <c r="K152" s="3">
        <f t="shared" si="23"/>
        <v>30</v>
      </c>
      <c r="L152" s="4">
        <v>705</v>
      </c>
      <c r="M152" s="4">
        <v>219</v>
      </c>
      <c r="N152" s="26">
        <v>18617</v>
      </c>
      <c r="O152" s="3"/>
      <c r="P152" s="3">
        <f t="shared" si="24"/>
        <v>30</v>
      </c>
      <c r="Q152" s="4">
        <v>400</v>
      </c>
      <c r="R152" s="4">
        <v>83</v>
      </c>
      <c r="S152" s="26">
        <v>7068</v>
      </c>
      <c r="T152" s="3"/>
    </row>
    <row r="153" spans="1:20" x14ac:dyDescent="0.25">
      <c r="A153" s="3">
        <f t="shared" si="21"/>
        <v>31</v>
      </c>
      <c r="B153" s="34">
        <v>794</v>
      </c>
      <c r="C153" s="34">
        <v>124</v>
      </c>
      <c r="D153" s="57">
        <v>10569</v>
      </c>
      <c r="E153" s="3"/>
      <c r="F153" s="3">
        <f t="shared" si="22"/>
        <v>31</v>
      </c>
      <c r="G153" s="4"/>
      <c r="H153" s="4"/>
      <c r="I153" s="26"/>
      <c r="J153" s="3"/>
      <c r="K153" s="3">
        <f t="shared" si="23"/>
        <v>31</v>
      </c>
      <c r="L153" s="34">
        <v>472</v>
      </c>
      <c r="M153" s="34">
        <v>91</v>
      </c>
      <c r="N153" s="57">
        <v>7752</v>
      </c>
      <c r="O153" s="3"/>
      <c r="P153" s="3">
        <f t="shared" si="24"/>
        <v>31</v>
      </c>
      <c r="Q153" s="34">
        <v>562</v>
      </c>
      <c r="R153" s="34">
        <v>155</v>
      </c>
      <c r="S153" s="57">
        <v>13185</v>
      </c>
      <c r="T153" s="3"/>
    </row>
    <row r="154" spans="1:20" x14ac:dyDescent="0.25">
      <c r="A154" s="3"/>
      <c r="B154" s="9"/>
      <c r="C154" s="9"/>
      <c r="D154" s="58">
        <f>SUM(D123:D153)</f>
        <v>436119</v>
      </c>
      <c r="E154" s="3"/>
      <c r="F154" s="31"/>
      <c r="G154" s="9"/>
      <c r="H154" s="9"/>
      <c r="I154" s="58">
        <f>SUM(I123:I153)</f>
        <v>486623</v>
      </c>
      <c r="J154" s="3"/>
      <c r="K154" s="31"/>
      <c r="L154" s="9"/>
      <c r="M154" s="9"/>
      <c r="N154" s="58">
        <f>SUM(N123:N153)</f>
        <v>482453</v>
      </c>
      <c r="O154" s="3"/>
      <c r="P154" s="31"/>
      <c r="Q154" s="9"/>
      <c r="R154" s="9"/>
      <c r="S154" s="58">
        <f>SUM(S123:S153)</f>
        <v>431894</v>
      </c>
      <c r="T154" s="3"/>
    </row>
    <row r="155" spans="1:2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x14ac:dyDescent="0.25">
      <c r="A157" t="s">
        <v>22</v>
      </c>
    </row>
    <row r="158" spans="1:20" ht="18.75" x14ac:dyDescent="0.3">
      <c r="A158" s="33" t="s">
        <v>23</v>
      </c>
      <c r="B158" s="33" t="s">
        <v>24</v>
      </c>
      <c r="C158" s="33" t="s">
        <v>25</v>
      </c>
      <c r="D158" s="55" t="s">
        <v>20</v>
      </c>
      <c r="E158" s="60"/>
      <c r="F158" s="59" t="s">
        <v>11</v>
      </c>
      <c r="G158" s="33" t="str">
        <f t="shared" ref="G158" si="25">B158</f>
        <v>max</v>
      </c>
      <c r="H158" s="33" t="str">
        <f t="shared" ref="H158" si="26">C158</f>
        <v>AVG</v>
      </c>
      <c r="I158" s="61" t="str">
        <f t="shared" ref="I158" si="27">D158</f>
        <v>SEN(kj/m2</v>
      </c>
      <c r="J158" s="60"/>
      <c r="K158" s="59" t="s">
        <v>12</v>
      </c>
      <c r="L158" s="32" t="str">
        <f t="shared" ref="L158" si="28">B158</f>
        <v>max</v>
      </c>
      <c r="M158" s="32" t="str">
        <f t="shared" ref="M158" si="29">C158</f>
        <v>AVG</v>
      </c>
      <c r="N158" s="55" t="str">
        <f t="shared" ref="N158" si="30">D158</f>
        <v>SEN(kj/m2</v>
      </c>
      <c r="O158" s="60"/>
      <c r="P158" s="40" t="s">
        <v>13</v>
      </c>
      <c r="Q158" s="44" t="str">
        <f>B158</f>
        <v>max</v>
      </c>
      <c r="R158" s="25" t="str">
        <f>C158</f>
        <v>AVG</v>
      </c>
      <c r="S158" s="25" t="str">
        <f>D158</f>
        <v>SEN(kj/m2</v>
      </c>
    </row>
    <row r="159" spans="1:20" x14ac:dyDescent="0.25">
      <c r="A159" s="3">
        <v>1</v>
      </c>
      <c r="B159" s="4">
        <v>588</v>
      </c>
      <c r="C159" s="4">
        <v>164</v>
      </c>
      <c r="D159" s="26">
        <v>13963</v>
      </c>
      <c r="E159" s="3"/>
      <c r="F159" s="3">
        <f t="shared" ref="F159:F189" si="31">A159</f>
        <v>1</v>
      </c>
      <c r="G159" s="4">
        <v>205</v>
      </c>
      <c r="H159" s="4">
        <v>38</v>
      </c>
      <c r="I159" s="26">
        <v>3256</v>
      </c>
      <c r="J159" s="3"/>
      <c r="K159" s="3">
        <f t="shared" ref="K159:K189" si="32">A159</f>
        <v>1</v>
      </c>
      <c r="L159" s="4">
        <v>69</v>
      </c>
      <c r="M159" s="4">
        <v>12</v>
      </c>
      <c r="N159" s="26">
        <v>1058</v>
      </c>
      <c r="O159" s="3"/>
      <c r="P159" s="3">
        <f t="shared" ref="P159:P189" si="33">A159</f>
        <v>1</v>
      </c>
      <c r="Q159" s="4">
        <v>147</v>
      </c>
      <c r="R159" s="6">
        <v>22</v>
      </c>
      <c r="S159" s="6">
        <v>1912</v>
      </c>
    </row>
    <row r="160" spans="1:20" x14ac:dyDescent="0.25">
      <c r="A160" s="3">
        <v>2</v>
      </c>
      <c r="B160" s="4">
        <v>562</v>
      </c>
      <c r="C160" s="4">
        <v>139</v>
      </c>
      <c r="D160" s="26">
        <v>11962</v>
      </c>
      <c r="E160" s="3"/>
      <c r="F160" s="3">
        <f t="shared" si="31"/>
        <v>2</v>
      </c>
      <c r="G160" s="4">
        <v>461</v>
      </c>
      <c r="H160" s="4">
        <v>55</v>
      </c>
      <c r="I160" s="26">
        <v>4690</v>
      </c>
      <c r="J160" s="62"/>
      <c r="K160" s="3">
        <f t="shared" si="32"/>
        <v>2</v>
      </c>
      <c r="L160" s="4">
        <v>92</v>
      </c>
      <c r="M160" s="4">
        <v>18</v>
      </c>
      <c r="N160" s="26">
        <v>1504</v>
      </c>
      <c r="O160" s="3"/>
      <c r="P160" s="3">
        <f t="shared" si="33"/>
        <v>2</v>
      </c>
      <c r="Q160" s="4">
        <v>235</v>
      </c>
      <c r="R160" s="6">
        <v>18</v>
      </c>
      <c r="S160" s="6">
        <v>1513</v>
      </c>
    </row>
    <row r="161" spans="1:19" x14ac:dyDescent="0.25">
      <c r="A161" s="3">
        <v>3</v>
      </c>
      <c r="B161" s="4">
        <v>703</v>
      </c>
      <c r="C161" s="4">
        <v>140</v>
      </c>
      <c r="D161" s="26">
        <v>12039</v>
      </c>
      <c r="E161" s="3"/>
      <c r="F161" s="3">
        <f t="shared" si="31"/>
        <v>3</v>
      </c>
      <c r="G161" s="4">
        <v>473</v>
      </c>
      <c r="H161" s="4">
        <v>54</v>
      </c>
      <c r="I161" s="26">
        <v>4555</v>
      </c>
      <c r="J161" s="2"/>
      <c r="K161" s="3">
        <f t="shared" si="32"/>
        <v>3</v>
      </c>
      <c r="L161" s="4">
        <v>298</v>
      </c>
      <c r="M161" s="4">
        <v>41</v>
      </c>
      <c r="N161" s="26">
        <v>3531</v>
      </c>
      <c r="O161" s="3"/>
      <c r="P161" s="3">
        <f t="shared" si="33"/>
        <v>3</v>
      </c>
      <c r="Q161" s="4">
        <v>148</v>
      </c>
      <c r="R161" s="6">
        <v>19</v>
      </c>
      <c r="S161" s="6">
        <v>1599</v>
      </c>
    </row>
    <row r="162" spans="1:19" x14ac:dyDescent="0.25">
      <c r="A162" s="3">
        <v>4</v>
      </c>
      <c r="B162" s="4">
        <v>200</v>
      </c>
      <c r="C162" s="4">
        <v>32</v>
      </c>
      <c r="D162" s="26">
        <v>2738</v>
      </c>
      <c r="E162" s="3"/>
      <c r="F162" s="3">
        <f t="shared" si="31"/>
        <v>4</v>
      </c>
      <c r="G162" s="4">
        <v>367</v>
      </c>
      <c r="H162" s="4">
        <v>64</v>
      </c>
      <c r="I162" s="26">
        <v>5505</v>
      </c>
      <c r="J162" s="3"/>
      <c r="K162" s="3">
        <f t="shared" si="32"/>
        <v>4</v>
      </c>
      <c r="L162" s="4">
        <v>417</v>
      </c>
      <c r="M162" s="4">
        <v>41</v>
      </c>
      <c r="N162" s="26">
        <v>3537</v>
      </c>
      <c r="O162" s="3"/>
      <c r="P162" s="3">
        <f t="shared" si="33"/>
        <v>4</v>
      </c>
      <c r="Q162" s="4">
        <v>76</v>
      </c>
      <c r="R162" s="6">
        <v>10</v>
      </c>
      <c r="S162" s="6">
        <v>887</v>
      </c>
    </row>
    <row r="163" spans="1:19" x14ac:dyDescent="0.25">
      <c r="A163" s="3">
        <v>5</v>
      </c>
      <c r="B163" s="4">
        <v>554</v>
      </c>
      <c r="C163" s="4">
        <v>149</v>
      </c>
      <c r="D163" s="26">
        <v>12628</v>
      </c>
      <c r="E163" s="3"/>
      <c r="F163" s="3">
        <f t="shared" si="31"/>
        <v>5</v>
      </c>
      <c r="G163" s="4">
        <v>388</v>
      </c>
      <c r="H163" s="4">
        <v>90</v>
      </c>
      <c r="I163" s="26">
        <v>7696</v>
      </c>
      <c r="J163" s="3"/>
      <c r="K163" s="3">
        <f t="shared" si="32"/>
        <v>5</v>
      </c>
      <c r="L163" s="4">
        <v>263</v>
      </c>
      <c r="M163" s="4">
        <v>42</v>
      </c>
      <c r="N163" s="26">
        <v>3623</v>
      </c>
      <c r="O163" s="3"/>
      <c r="P163" s="3">
        <f t="shared" si="33"/>
        <v>5</v>
      </c>
      <c r="Q163" s="4">
        <v>83</v>
      </c>
      <c r="R163" s="6">
        <v>11</v>
      </c>
      <c r="S163" s="6">
        <v>892</v>
      </c>
    </row>
    <row r="164" spans="1:19" x14ac:dyDescent="0.25">
      <c r="A164" s="3">
        <v>6</v>
      </c>
      <c r="B164" s="4">
        <v>498</v>
      </c>
      <c r="C164" s="4">
        <v>77</v>
      </c>
      <c r="D164" s="26">
        <v>6573</v>
      </c>
      <c r="E164" s="3"/>
      <c r="F164" s="3">
        <f t="shared" si="31"/>
        <v>6</v>
      </c>
      <c r="G164" s="4">
        <v>460</v>
      </c>
      <c r="H164" s="4">
        <v>82</v>
      </c>
      <c r="I164" s="26">
        <v>6931</v>
      </c>
      <c r="J164" s="3"/>
      <c r="K164" s="3">
        <f t="shared" si="32"/>
        <v>6</v>
      </c>
      <c r="L164" s="4">
        <v>81</v>
      </c>
      <c r="M164" s="4">
        <v>13</v>
      </c>
      <c r="N164" s="26">
        <v>1111</v>
      </c>
      <c r="O164" s="3"/>
      <c r="P164" s="3">
        <f t="shared" si="33"/>
        <v>6</v>
      </c>
      <c r="Q164" s="4">
        <v>104</v>
      </c>
      <c r="R164" s="6">
        <v>16</v>
      </c>
      <c r="S164" s="6">
        <v>1328</v>
      </c>
    </row>
    <row r="165" spans="1:19" x14ac:dyDescent="0.25">
      <c r="A165" s="3">
        <v>7</v>
      </c>
      <c r="B165" s="4">
        <v>619</v>
      </c>
      <c r="C165" s="4">
        <v>148</v>
      </c>
      <c r="D165" s="26">
        <v>12530</v>
      </c>
      <c r="E165" s="3"/>
      <c r="F165" s="3">
        <f t="shared" si="31"/>
        <v>7</v>
      </c>
      <c r="G165" s="4">
        <v>428</v>
      </c>
      <c r="H165" s="4">
        <v>71</v>
      </c>
      <c r="I165" s="26">
        <v>6109</v>
      </c>
      <c r="J165" s="3"/>
      <c r="K165" s="3">
        <f t="shared" si="32"/>
        <v>7</v>
      </c>
      <c r="L165" s="4">
        <v>59</v>
      </c>
      <c r="M165" s="4">
        <v>12</v>
      </c>
      <c r="N165" s="26">
        <v>1019</v>
      </c>
      <c r="O165" s="3"/>
      <c r="P165" s="3">
        <f t="shared" si="33"/>
        <v>7</v>
      </c>
      <c r="Q165" s="4">
        <v>85</v>
      </c>
      <c r="R165" s="6">
        <v>13</v>
      </c>
      <c r="S165" s="6">
        <v>1110</v>
      </c>
    </row>
    <row r="166" spans="1:19" x14ac:dyDescent="0.25">
      <c r="A166" s="3">
        <v>8</v>
      </c>
      <c r="B166" s="4">
        <v>758</v>
      </c>
      <c r="C166" s="4">
        <v>133</v>
      </c>
      <c r="D166" s="26">
        <v>11333</v>
      </c>
      <c r="E166" s="3"/>
      <c r="F166" s="3">
        <f t="shared" si="31"/>
        <v>8</v>
      </c>
      <c r="G166" s="4">
        <v>206</v>
      </c>
      <c r="H166" s="4">
        <v>45</v>
      </c>
      <c r="I166" s="26">
        <v>3882</v>
      </c>
      <c r="J166" s="3"/>
      <c r="K166" s="3">
        <f t="shared" si="32"/>
        <v>8</v>
      </c>
      <c r="L166" s="4">
        <v>53</v>
      </c>
      <c r="M166" s="4">
        <v>11</v>
      </c>
      <c r="N166" s="26">
        <v>932</v>
      </c>
      <c r="O166" s="3"/>
      <c r="P166" s="3">
        <f t="shared" si="33"/>
        <v>8</v>
      </c>
      <c r="Q166" s="4">
        <v>105</v>
      </c>
      <c r="R166" s="6">
        <v>16</v>
      </c>
      <c r="S166" s="6">
        <v>1339</v>
      </c>
    </row>
    <row r="167" spans="1:19" x14ac:dyDescent="0.25">
      <c r="A167" s="3">
        <v>9</v>
      </c>
      <c r="B167" s="4">
        <v>924</v>
      </c>
      <c r="C167" s="4">
        <v>93</v>
      </c>
      <c r="D167" s="26">
        <v>7900</v>
      </c>
      <c r="E167" s="3"/>
      <c r="F167" s="3">
        <f t="shared" si="31"/>
        <v>9</v>
      </c>
      <c r="G167" s="4">
        <v>97</v>
      </c>
      <c r="H167" s="4">
        <v>22</v>
      </c>
      <c r="I167" s="26">
        <v>1875</v>
      </c>
      <c r="J167" s="3"/>
      <c r="K167" s="3">
        <f t="shared" si="32"/>
        <v>9</v>
      </c>
      <c r="L167" s="4">
        <v>73</v>
      </c>
      <c r="M167" s="4">
        <v>14</v>
      </c>
      <c r="N167" s="26">
        <v>1179</v>
      </c>
      <c r="O167" s="3"/>
      <c r="P167" s="3">
        <f t="shared" si="33"/>
        <v>9</v>
      </c>
      <c r="Q167" s="4">
        <v>110</v>
      </c>
      <c r="R167" s="6">
        <v>11</v>
      </c>
      <c r="S167" s="6">
        <v>945</v>
      </c>
    </row>
    <row r="168" spans="1:19" x14ac:dyDescent="0.25">
      <c r="A168" s="3">
        <v>10</v>
      </c>
      <c r="B168" s="4">
        <v>694</v>
      </c>
      <c r="C168" s="4">
        <v>119</v>
      </c>
      <c r="D168" s="26">
        <v>10081</v>
      </c>
      <c r="E168" s="3"/>
      <c r="F168" s="3">
        <f t="shared" si="31"/>
        <v>10</v>
      </c>
      <c r="G168" s="4">
        <v>455</v>
      </c>
      <c r="H168" s="4">
        <v>62</v>
      </c>
      <c r="I168" s="26">
        <v>5297</v>
      </c>
      <c r="J168" s="3"/>
      <c r="K168" s="3">
        <f t="shared" si="32"/>
        <v>10</v>
      </c>
      <c r="L168" s="4">
        <v>86</v>
      </c>
      <c r="M168" s="4">
        <v>14</v>
      </c>
      <c r="N168" s="26">
        <v>1212</v>
      </c>
      <c r="O168" s="3"/>
      <c r="P168" s="3">
        <f t="shared" si="33"/>
        <v>10</v>
      </c>
      <c r="Q168" s="4">
        <v>40</v>
      </c>
      <c r="R168" s="6">
        <v>6</v>
      </c>
      <c r="S168" s="6">
        <v>520</v>
      </c>
    </row>
    <row r="169" spans="1:19" x14ac:dyDescent="0.25">
      <c r="A169" s="3">
        <v>11</v>
      </c>
      <c r="B169" s="7">
        <v>672</v>
      </c>
      <c r="C169" s="4">
        <v>143</v>
      </c>
      <c r="D169" s="26">
        <v>12127</v>
      </c>
      <c r="E169" s="2"/>
      <c r="F169" s="2">
        <f t="shared" si="31"/>
        <v>11</v>
      </c>
      <c r="G169" s="7">
        <v>364</v>
      </c>
      <c r="H169" s="7">
        <v>73</v>
      </c>
      <c r="I169" s="56">
        <v>6214</v>
      </c>
      <c r="J169" s="2"/>
      <c r="K169" s="2">
        <f t="shared" si="32"/>
        <v>11</v>
      </c>
      <c r="L169" s="7">
        <v>239</v>
      </c>
      <c r="M169" s="4">
        <v>22</v>
      </c>
      <c r="N169" s="26">
        <v>1903</v>
      </c>
      <c r="O169" s="3"/>
      <c r="P169" s="3">
        <f t="shared" si="33"/>
        <v>11</v>
      </c>
      <c r="Q169" s="4">
        <v>116</v>
      </c>
      <c r="R169" s="6">
        <v>12</v>
      </c>
      <c r="S169" s="6">
        <v>1051</v>
      </c>
    </row>
    <row r="170" spans="1:19" x14ac:dyDescent="0.25">
      <c r="A170" s="3">
        <v>12</v>
      </c>
      <c r="B170" s="4">
        <v>783</v>
      </c>
      <c r="C170" s="4">
        <v>136</v>
      </c>
      <c r="D170" s="26">
        <v>11537</v>
      </c>
      <c r="E170" s="3"/>
      <c r="F170" s="3">
        <f t="shared" si="31"/>
        <v>12</v>
      </c>
      <c r="G170" s="4">
        <v>289</v>
      </c>
      <c r="H170" s="4">
        <v>41</v>
      </c>
      <c r="I170" s="26">
        <v>3495</v>
      </c>
      <c r="J170" s="3"/>
      <c r="K170" s="3">
        <f t="shared" si="32"/>
        <v>12</v>
      </c>
      <c r="L170" s="4">
        <v>194</v>
      </c>
      <c r="M170" s="4">
        <v>21</v>
      </c>
      <c r="N170" s="26">
        <v>1779</v>
      </c>
      <c r="O170" s="3"/>
      <c r="P170" s="3">
        <f t="shared" si="33"/>
        <v>12</v>
      </c>
      <c r="Q170" s="4">
        <v>52</v>
      </c>
      <c r="R170" s="6">
        <v>9</v>
      </c>
      <c r="S170" s="6">
        <v>732</v>
      </c>
    </row>
    <row r="171" spans="1:19" x14ac:dyDescent="0.25">
      <c r="A171" s="3">
        <v>13</v>
      </c>
      <c r="B171" s="4">
        <v>865</v>
      </c>
      <c r="C171" s="4">
        <v>125</v>
      </c>
      <c r="D171" s="26">
        <v>10749</v>
      </c>
      <c r="E171" s="3"/>
      <c r="F171" s="3">
        <f t="shared" si="31"/>
        <v>13</v>
      </c>
      <c r="G171" s="4">
        <v>419</v>
      </c>
      <c r="H171" s="4">
        <v>59</v>
      </c>
      <c r="I171" s="26">
        <v>5030</v>
      </c>
      <c r="J171" s="3"/>
      <c r="K171" s="3">
        <f t="shared" si="32"/>
        <v>13</v>
      </c>
      <c r="L171" s="4">
        <v>133</v>
      </c>
      <c r="M171" s="4">
        <v>19</v>
      </c>
      <c r="N171" s="26">
        <v>1584</v>
      </c>
      <c r="O171" s="3"/>
      <c r="P171" s="3">
        <f t="shared" si="33"/>
        <v>13</v>
      </c>
      <c r="Q171" s="4">
        <v>35</v>
      </c>
      <c r="R171" s="6">
        <v>6</v>
      </c>
      <c r="S171" s="6">
        <v>484</v>
      </c>
    </row>
    <row r="172" spans="1:19" x14ac:dyDescent="0.25">
      <c r="A172" s="3">
        <v>14</v>
      </c>
      <c r="B172" s="4">
        <v>587</v>
      </c>
      <c r="C172" s="4">
        <v>130</v>
      </c>
      <c r="D172" s="26">
        <v>11034</v>
      </c>
      <c r="E172" s="3"/>
      <c r="F172" s="3">
        <f t="shared" si="31"/>
        <v>14</v>
      </c>
      <c r="G172" s="4">
        <v>429</v>
      </c>
      <c r="H172" s="4">
        <v>37</v>
      </c>
      <c r="I172" s="26">
        <v>3181</v>
      </c>
      <c r="J172" s="3"/>
      <c r="K172" s="3">
        <f t="shared" si="32"/>
        <v>14</v>
      </c>
      <c r="L172" s="4">
        <v>134</v>
      </c>
      <c r="M172" s="4">
        <v>21</v>
      </c>
      <c r="N172" s="26">
        <v>1765</v>
      </c>
      <c r="O172" s="3"/>
      <c r="P172" s="3">
        <f t="shared" si="33"/>
        <v>14</v>
      </c>
      <c r="Q172" s="4">
        <v>77</v>
      </c>
      <c r="R172" s="4">
        <v>12</v>
      </c>
      <c r="S172" s="6">
        <v>1023</v>
      </c>
    </row>
    <row r="173" spans="1:19" x14ac:dyDescent="0.25">
      <c r="A173" s="3">
        <v>15</v>
      </c>
      <c r="B173" s="4">
        <v>550</v>
      </c>
      <c r="C173" s="4">
        <v>130</v>
      </c>
      <c r="D173" s="26">
        <v>11181</v>
      </c>
      <c r="E173" s="3"/>
      <c r="F173" s="3">
        <f t="shared" si="31"/>
        <v>15</v>
      </c>
      <c r="G173" s="4">
        <v>177</v>
      </c>
      <c r="H173" s="4">
        <v>33</v>
      </c>
      <c r="I173" s="26">
        <v>2797</v>
      </c>
      <c r="J173" s="3"/>
      <c r="K173" s="3">
        <f t="shared" si="32"/>
        <v>15</v>
      </c>
      <c r="L173" s="4">
        <v>66</v>
      </c>
      <c r="M173" s="4">
        <v>10</v>
      </c>
      <c r="N173" s="26">
        <v>924</v>
      </c>
      <c r="O173" s="3"/>
      <c r="P173" s="3">
        <f t="shared" si="33"/>
        <v>15</v>
      </c>
      <c r="Q173" s="4">
        <v>107</v>
      </c>
      <c r="R173" s="4">
        <v>14</v>
      </c>
      <c r="S173" s="6">
        <v>1167</v>
      </c>
    </row>
    <row r="174" spans="1:19" x14ac:dyDescent="0.25">
      <c r="A174" s="3">
        <v>16</v>
      </c>
      <c r="B174" s="4">
        <v>606</v>
      </c>
      <c r="C174" s="4">
        <v>112</v>
      </c>
      <c r="D174" s="26">
        <v>9575</v>
      </c>
      <c r="E174" s="3"/>
      <c r="F174" s="3">
        <f t="shared" si="31"/>
        <v>16</v>
      </c>
      <c r="G174" s="4">
        <v>316</v>
      </c>
      <c r="H174" s="4">
        <v>53</v>
      </c>
      <c r="I174" s="26">
        <v>4586</v>
      </c>
      <c r="J174" s="3"/>
      <c r="K174" s="3">
        <f t="shared" si="32"/>
        <v>16</v>
      </c>
      <c r="L174" s="4">
        <v>94</v>
      </c>
      <c r="M174" s="4">
        <v>17</v>
      </c>
      <c r="N174" s="26">
        <v>1441</v>
      </c>
      <c r="O174" s="3"/>
      <c r="P174" s="3">
        <f t="shared" si="33"/>
        <v>16</v>
      </c>
      <c r="Q174" s="4">
        <v>84</v>
      </c>
      <c r="R174" s="4">
        <v>10</v>
      </c>
      <c r="S174" s="6">
        <v>818</v>
      </c>
    </row>
    <row r="175" spans="1:19" x14ac:dyDescent="0.25">
      <c r="A175" s="3">
        <v>17</v>
      </c>
      <c r="B175" s="4">
        <v>521</v>
      </c>
      <c r="C175" s="4">
        <v>100</v>
      </c>
      <c r="D175" s="26">
        <v>8456</v>
      </c>
      <c r="E175" s="3"/>
      <c r="F175" s="3">
        <f t="shared" si="31"/>
        <v>17</v>
      </c>
      <c r="G175" s="4">
        <v>340</v>
      </c>
      <c r="H175" s="4">
        <v>48</v>
      </c>
      <c r="I175" s="26">
        <v>4094</v>
      </c>
      <c r="J175" s="3"/>
      <c r="K175" s="3">
        <f t="shared" si="32"/>
        <v>17</v>
      </c>
      <c r="L175" s="4">
        <v>192</v>
      </c>
      <c r="M175" s="4">
        <v>21</v>
      </c>
      <c r="N175" s="26">
        <v>1814</v>
      </c>
      <c r="O175" s="3"/>
      <c r="P175" s="3">
        <f t="shared" si="33"/>
        <v>17</v>
      </c>
      <c r="Q175" s="4">
        <v>74</v>
      </c>
      <c r="R175" s="4">
        <v>11</v>
      </c>
      <c r="S175" s="6">
        <v>896</v>
      </c>
    </row>
    <row r="176" spans="1:19" x14ac:dyDescent="0.25">
      <c r="A176" s="3">
        <v>18</v>
      </c>
      <c r="B176" s="4">
        <v>435</v>
      </c>
      <c r="C176" s="4">
        <v>115</v>
      </c>
      <c r="D176" s="26">
        <v>9785</v>
      </c>
      <c r="E176" s="3"/>
      <c r="F176" s="3">
        <f t="shared" si="31"/>
        <v>18</v>
      </c>
      <c r="G176" s="4">
        <v>314</v>
      </c>
      <c r="H176" s="4">
        <v>48</v>
      </c>
      <c r="I176" s="26">
        <v>4127</v>
      </c>
      <c r="J176" s="3"/>
      <c r="K176" s="3">
        <f t="shared" si="32"/>
        <v>18</v>
      </c>
      <c r="L176" s="4">
        <v>203</v>
      </c>
      <c r="M176" s="4">
        <v>24</v>
      </c>
      <c r="N176" s="26">
        <v>2055</v>
      </c>
      <c r="O176" s="3"/>
      <c r="P176" s="3">
        <f t="shared" si="33"/>
        <v>18</v>
      </c>
      <c r="Q176" s="4">
        <v>198</v>
      </c>
      <c r="R176" s="4">
        <v>19</v>
      </c>
      <c r="S176" s="6">
        <v>1563</v>
      </c>
    </row>
    <row r="177" spans="1:22" x14ac:dyDescent="0.25">
      <c r="A177" s="3">
        <v>19</v>
      </c>
      <c r="B177" s="4">
        <v>528</v>
      </c>
      <c r="C177" s="4">
        <v>124</v>
      </c>
      <c r="D177" s="26">
        <v>10521</v>
      </c>
      <c r="E177" s="3"/>
      <c r="F177" s="3">
        <f t="shared" si="31"/>
        <v>19</v>
      </c>
      <c r="G177" s="4">
        <v>347</v>
      </c>
      <c r="H177" s="4">
        <v>46</v>
      </c>
      <c r="I177" s="26">
        <v>3969</v>
      </c>
      <c r="J177" s="3"/>
      <c r="K177" s="3">
        <f t="shared" si="32"/>
        <v>19</v>
      </c>
      <c r="L177" s="4">
        <v>58</v>
      </c>
      <c r="M177" s="4">
        <v>8</v>
      </c>
      <c r="N177" s="26">
        <v>721</v>
      </c>
      <c r="O177" s="3"/>
      <c r="P177" s="3">
        <f t="shared" si="33"/>
        <v>19</v>
      </c>
      <c r="Q177" s="4">
        <v>64</v>
      </c>
      <c r="R177" s="4">
        <v>8</v>
      </c>
      <c r="S177" s="6">
        <v>660</v>
      </c>
    </row>
    <row r="178" spans="1:22" x14ac:dyDescent="0.25">
      <c r="A178" s="3">
        <v>20</v>
      </c>
      <c r="B178" s="4">
        <v>442</v>
      </c>
      <c r="C178" s="4">
        <v>117</v>
      </c>
      <c r="D178" s="26">
        <v>10018</v>
      </c>
      <c r="E178" s="3"/>
      <c r="F178" s="3">
        <f t="shared" si="31"/>
        <v>20</v>
      </c>
      <c r="G178" s="4">
        <v>282</v>
      </c>
      <c r="H178" s="4">
        <v>50</v>
      </c>
      <c r="I178" s="26">
        <v>4306</v>
      </c>
      <c r="J178" s="3"/>
      <c r="K178" s="3">
        <f t="shared" si="32"/>
        <v>20</v>
      </c>
      <c r="L178" s="4">
        <v>182</v>
      </c>
      <c r="M178" s="4">
        <v>16</v>
      </c>
      <c r="N178" s="26">
        <v>1395</v>
      </c>
      <c r="O178" s="3"/>
      <c r="P178" s="3">
        <f t="shared" si="33"/>
        <v>20</v>
      </c>
      <c r="Q178" s="4">
        <v>153</v>
      </c>
      <c r="R178" s="4">
        <v>20</v>
      </c>
      <c r="S178" s="6">
        <v>1740</v>
      </c>
    </row>
    <row r="179" spans="1:22" x14ac:dyDescent="0.25">
      <c r="A179" s="3">
        <v>21</v>
      </c>
      <c r="B179" s="4">
        <v>455</v>
      </c>
      <c r="C179" s="4">
        <v>117</v>
      </c>
      <c r="D179" s="26">
        <v>10063</v>
      </c>
      <c r="E179" s="3"/>
      <c r="F179" s="3">
        <f t="shared" si="31"/>
        <v>21</v>
      </c>
      <c r="G179" s="4">
        <v>274</v>
      </c>
      <c r="H179" s="4">
        <v>26</v>
      </c>
      <c r="I179" s="26">
        <v>2253</v>
      </c>
      <c r="J179" s="3"/>
      <c r="K179" s="3">
        <f t="shared" si="32"/>
        <v>21</v>
      </c>
      <c r="L179" s="4">
        <v>128</v>
      </c>
      <c r="M179" s="4">
        <v>23</v>
      </c>
      <c r="N179" s="26">
        <v>1916</v>
      </c>
      <c r="O179" s="3"/>
      <c r="P179" s="3">
        <f t="shared" si="33"/>
        <v>21</v>
      </c>
      <c r="Q179" s="4">
        <v>79</v>
      </c>
      <c r="R179" s="4">
        <v>11</v>
      </c>
      <c r="S179" s="6">
        <v>912</v>
      </c>
    </row>
    <row r="180" spans="1:22" x14ac:dyDescent="0.25">
      <c r="A180" s="3">
        <v>22</v>
      </c>
      <c r="B180" s="4">
        <v>442</v>
      </c>
      <c r="C180" s="4">
        <v>109</v>
      </c>
      <c r="D180" s="26">
        <v>9216</v>
      </c>
      <c r="E180" s="3"/>
      <c r="F180" s="3">
        <f t="shared" si="31"/>
        <v>22</v>
      </c>
      <c r="G180" s="4">
        <v>300</v>
      </c>
      <c r="H180" s="4">
        <v>61</v>
      </c>
      <c r="I180" s="26">
        <v>5272</v>
      </c>
      <c r="J180" s="3"/>
      <c r="K180" s="3">
        <f t="shared" si="32"/>
        <v>22</v>
      </c>
      <c r="L180" s="4">
        <v>227</v>
      </c>
      <c r="M180" s="4">
        <v>22</v>
      </c>
      <c r="N180" s="26">
        <v>1835</v>
      </c>
      <c r="O180" s="3"/>
      <c r="P180" s="3">
        <f t="shared" si="33"/>
        <v>22</v>
      </c>
      <c r="Q180" s="4">
        <v>138</v>
      </c>
      <c r="R180" s="4">
        <v>17</v>
      </c>
      <c r="S180" s="6">
        <v>1476</v>
      </c>
    </row>
    <row r="181" spans="1:22" x14ac:dyDescent="0.25">
      <c r="A181" s="3">
        <v>23</v>
      </c>
      <c r="B181" s="4">
        <v>570</v>
      </c>
      <c r="C181" s="4">
        <v>73</v>
      </c>
      <c r="D181" s="26">
        <v>6169</v>
      </c>
      <c r="E181" s="3"/>
      <c r="F181" s="3">
        <f t="shared" si="31"/>
        <v>23</v>
      </c>
      <c r="G181" s="4">
        <v>262</v>
      </c>
      <c r="H181" s="4">
        <v>55</v>
      </c>
      <c r="I181" s="26">
        <v>4759</v>
      </c>
      <c r="J181" s="3"/>
      <c r="K181" s="3">
        <f t="shared" si="32"/>
        <v>23</v>
      </c>
      <c r="L181" s="4">
        <v>82</v>
      </c>
      <c r="M181" s="4">
        <v>14</v>
      </c>
      <c r="N181" s="26">
        <v>1177</v>
      </c>
      <c r="O181" s="3"/>
      <c r="P181" s="3">
        <f t="shared" si="33"/>
        <v>23</v>
      </c>
      <c r="Q181" s="4">
        <v>157</v>
      </c>
      <c r="R181" s="4">
        <v>22</v>
      </c>
      <c r="S181" s="6">
        <v>1844</v>
      </c>
    </row>
    <row r="182" spans="1:22" x14ac:dyDescent="0.25">
      <c r="A182" s="3">
        <v>24</v>
      </c>
      <c r="B182" s="4">
        <v>582</v>
      </c>
      <c r="C182" s="4">
        <v>56</v>
      </c>
      <c r="D182" s="26">
        <v>4767</v>
      </c>
      <c r="E182" s="3"/>
      <c r="F182" s="3">
        <f t="shared" si="31"/>
        <v>24</v>
      </c>
      <c r="G182" s="4">
        <v>329</v>
      </c>
      <c r="H182" s="4">
        <v>36</v>
      </c>
      <c r="I182" s="26">
        <v>3071</v>
      </c>
      <c r="J182" s="3"/>
      <c r="K182" s="3">
        <f t="shared" si="32"/>
        <v>24</v>
      </c>
      <c r="L182" s="4">
        <v>176</v>
      </c>
      <c r="M182" s="4">
        <v>22</v>
      </c>
      <c r="N182" s="26">
        <v>1879</v>
      </c>
      <c r="O182" s="3"/>
      <c r="P182" s="3">
        <f t="shared" si="33"/>
        <v>24</v>
      </c>
      <c r="Q182" s="4">
        <v>87</v>
      </c>
      <c r="R182" s="4">
        <v>13</v>
      </c>
      <c r="S182" s="6">
        <v>1101</v>
      </c>
    </row>
    <row r="183" spans="1:22" x14ac:dyDescent="0.25">
      <c r="A183" s="3">
        <v>25</v>
      </c>
      <c r="B183" s="4">
        <v>173</v>
      </c>
      <c r="C183" s="4">
        <v>36</v>
      </c>
      <c r="D183" s="26">
        <v>3025</v>
      </c>
      <c r="E183" s="3"/>
      <c r="F183" s="3">
        <f t="shared" si="31"/>
        <v>25</v>
      </c>
      <c r="G183" s="4">
        <v>347</v>
      </c>
      <c r="H183" s="4">
        <v>58</v>
      </c>
      <c r="I183" s="26">
        <v>4972</v>
      </c>
      <c r="J183" s="3"/>
      <c r="K183" s="3">
        <f t="shared" si="32"/>
        <v>25</v>
      </c>
      <c r="L183" s="4">
        <v>84</v>
      </c>
      <c r="M183" s="4">
        <v>7</v>
      </c>
      <c r="N183" s="26">
        <v>588</v>
      </c>
      <c r="O183" s="3"/>
      <c r="P183" s="3">
        <f t="shared" si="33"/>
        <v>25</v>
      </c>
      <c r="Q183" s="4">
        <v>78</v>
      </c>
      <c r="R183" s="4">
        <v>13</v>
      </c>
      <c r="S183" s="6">
        <v>1028</v>
      </c>
    </row>
    <row r="184" spans="1:22" x14ac:dyDescent="0.25">
      <c r="A184" s="3">
        <v>26</v>
      </c>
      <c r="B184" s="4">
        <v>364</v>
      </c>
      <c r="C184" s="4">
        <v>53</v>
      </c>
      <c r="D184" s="26">
        <v>4541</v>
      </c>
      <c r="E184" s="3"/>
      <c r="F184" s="3">
        <f t="shared" si="31"/>
        <v>26</v>
      </c>
      <c r="G184" s="4">
        <v>264</v>
      </c>
      <c r="H184" s="4">
        <v>57</v>
      </c>
      <c r="I184" s="26">
        <v>4928</v>
      </c>
      <c r="J184" s="3"/>
      <c r="K184" s="3">
        <f t="shared" si="32"/>
        <v>26</v>
      </c>
      <c r="L184" s="4">
        <v>198</v>
      </c>
      <c r="M184" s="4">
        <v>28</v>
      </c>
      <c r="N184" s="26">
        <v>2340</v>
      </c>
      <c r="O184" s="3"/>
      <c r="P184" s="3">
        <f t="shared" si="33"/>
        <v>26</v>
      </c>
      <c r="Q184" s="4">
        <v>124</v>
      </c>
      <c r="R184" s="4">
        <v>19</v>
      </c>
      <c r="S184" s="6">
        <v>1614</v>
      </c>
    </row>
    <row r="185" spans="1:22" x14ac:dyDescent="0.25">
      <c r="A185" s="3">
        <v>27</v>
      </c>
      <c r="B185" s="4">
        <v>568</v>
      </c>
      <c r="C185" s="4">
        <v>109</v>
      </c>
      <c r="D185" s="26">
        <v>9373</v>
      </c>
      <c r="E185" s="3"/>
      <c r="F185" s="3">
        <f t="shared" si="31"/>
        <v>27</v>
      </c>
      <c r="G185" s="4">
        <v>164</v>
      </c>
      <c r="H185" s="4">
        <v>19</v>
      </c>
      <c r="I185" s="26">
        <v>1664</v>
      </c>
      <c r="J185" s="3"/>
      <c r="K185" s="3">
        <f t="shared" si="32"/>
        <v>27</v>
      </c>
      <c r="L185" s="4">
        <v>164</v>
      </c>
      <c r="M185" s="4">
        <v>15</v>
      </c>
      <c r="N185" s="26">
        <v>1304</v>
      </c>
      <c r="O185" s="3"/>
      <c r="P185" s="3">
        <f t="shared" si="33"/>
        <v>27</v>
      </c>
      <c r="Q185" s="4">
        <v>122</v>
      </c>
      <c r="R185" s="4">
        <v>9</v>
      </c>
      <c r="S185" s="6">
        <v>992</v>
      </c>
    </row>
    <row r="186" spans="1:22" x14ac:dyDescent="0.25">
      <c r="A186" s="3">
        <v>28</v>
      </c>
      <c r="B186" s="4">
        <v>621</v>
      </c>
      <c r="C186" s="4">
        <v>100</v>
      </c>
      <c r="D186" s="26">
        <v>8621</v>
      </c>
      <c r="E186" s="3"/>
      <c r="F186" s="3">
        <f t="shared" si="31"/>
        <v>28</v>
      </c>
      <c r="G186" s="4">
        <v>271</v>
      </c>
      <c r="H186" s="4">
        <v>35</v>
      </c>
      <c r="I186" s="26">
        <v>2975</v>
      </c>
      <c r="J186" s="3"/>
      <c r="K186" s="3">
        <f t="shared" si="32"/>
        <v>28</v>
      </c>
      <c r="L186" s="4">
        <v>193</v>
      </c>
      <c r="M186" s="4">
        <v>23</v>
      </c>
      <c r="N186" s="26">
        <v>1929</v>
      </c>
      <c r="O186" s="3"/>
      <c r="P186" s="3">
        <f t="shared" si="33"/>
        <v>28</v>
      </c>
      <c r="Q186" s="4">
        <v>134</v>
      </c>
      <c r="R186" s="4">
        <v>15</v>
      </c>
      <c r="S186" s="6">
        <v>1303</v>
      </c>
    </row>
    <row r="187" spans="1:22" x14ac:dyDescent="0.25">
      <c r="A187" s="3">
        <v>29</v>
      </c>
      <c r="B187" s="4">
        <v>380</v>
      </c>
      <c r="C187" s="4">
        <v>78</v>
      </c>
      <c r="D187" s="26">
        <v>6656</v>
      </c>
      <c r="E187" s="3"/>
      <c r="F187" s="3">
        <f t="shared" si="31"/>
        <v>29</v>
      </c>
      <c r="G187" s="4">
        <v>159</v>
      </c>
      <c r="H187" s="4">
        <v>28</v>
      </c>
      <c r="I187" s="26">
        <v>2426</v>
      </c>
      <c r="J187" s="3"/>
      <c r="K187" s="3">
        <f t="shared" si="32"/>
        <v>29</v>
      </c>
      <c r="L187" s="4">
        <v>141</v>
      </c>
      <c r="M187" s="4">
        <v>22</v>
      </c>
      <c r="N187" s="26">
        <v>1845</v>
      </c>
      <c r="O187" s="3"/>
      <c r="P187" s="3">
        <f t="shared" si="33"/>
        <v>29</v>
      </c>
      <c r="Q187" s="4">
        <v>39</v>
      </c>
      <c r="R187" s="4">
        <v>6</v>
      </c>
      <c r="S187" s="4">
        <v>519</v>
      </c>
    </row>
    <row r="188" spans="1:22" x14ac:dyDescent="0.25">
      <c r="A188" s="3">
        <v>30</v>
      </c>
      <c r="B188" s="4">
        <v>401</v>
      </c>
      <c r="C188" s="4">
        <v>57</v>
      </c>
      <c r="D188" s="26">
        <v>4902</v>
      </c>
      <c r="E188" s="3"/>
      <c r="F188" s="3">
        <f t="shared" si="31"/>
        <v>30</v>
      </c>
      <c r="G188" s="4">
        <v>97</v>
      </c>
      <c r="H188" s="4">
        <v>21</v>
      </c>
      <c r="I188" s="26">
        <v>1795</v>
      </c>
      <c r="J188" s="3"/>
      <c r="K188" s="3">
        <f t="shared" si="32"/>
        <v>30</v>
      </c>
      <c r="L188" s="4">
        <v>154</v>
      </c>
      <c r="M188" s="4">
        <v>24</v>
      </c>
      <c r="N188" s="26">
        <v>2002</v>
      </c>
      <c r="O188" s="3"/>
      <c r="P188" s="3">
        <f t="shared" si="33"/>
        <v>30</v>
      </c>
      <c r="Q188" s="4">
        <v>53</v>
      </c>
      <c r="R188" s="4">
        <v>10</v>
      </c>
      <c r="S188" s="4">
        <v>859</v>
      </c>
    </row>
    <row r="189" spans="1:22" x14ac:dyDescent="0.25">
      <c r="A189" s="3">
        <v>31</v>
      </c>
      <c r="B189" s="34"/>
      <c r="C189" s="34"/>
      <c r="D189" s="57"/>
      <c r="E189" s="3"/>
      <c r="F189" s="3">
        <f t="shared" si="31"/>
        <v>31</v>
      </c>
      <c r="G189" s="4">
        <v>286</v>
      </c>
      <c r="H189" s="4">
        <v>46</v>
      </c>
      <c r="I189" s="26">
        <v>3910</v>
      </c>
      <c r="J189" s="3"/>
      <c r="K189" s="3">
        <f t="shared" si="32"/>
        <v>31</v>
      </c>
      <c r="L189" s="34"/>
      <c r="M189" s="34"/>
      <c r="N189" s="57"/>
      <c r="O189" s="3"/>
      <c r="P189" s="3">
        <f t="shared" si="33"/>
        <v>31</v>
      </c>
      <c r="Q189" s="34">
        <v>126</v>
      </c>
      <c r="R189" s="34">
        <v>14</v>
      </c>
      <c r="S189" s="34">
        <v>1155</v>
      </c>
    </row>
    <row r="190" spans="1:22" x14ac:dyDescent="0.25">
      <c r="A190" s="3"/>
      <c r="B190" s="9"/>
      <c r="C190" s="9"/>
      <c r="D190" s="58">
        <f>SUM(D159:D189)</f>
        <v>274063</v>
      </c>
      <c r="E190" s="3"/>
      <c r="F190" s="31"/>
      <c r="G190" s="9"/>
      <c r="H190" s="9"/>
      <c r="I190" s="58">
        <f>I159+I160+I161+I162+I163+I164+I165+I166+I167+I168+I169+I170+I171+I172+I173+I174+I175+I176+I177+I178+I179+I180+I181+I182+I183+I184+I185+I186+I187+I188+I189</f>
        <v>129620</v>
      </c>
      <c r="J190" s="3"/>
      <c r="K190" s="31"/>
      <c r="L190" s="9"/>
      <c r="M190" s="9"/>
      <c r="N190" s="58">
        <f>SUM(N159:N189)</f>
        <v>50902</v>
      </c>
      <c r="O190" s="3"/>
      <c r="P190" s="31"/>
      <c r="Q190" s="9"/>
      <c r="R190" s="9"/>
      <c r="S190" s="8">
        <f>SUM(S159:S189)</f>
        <v>34982</v>
      </c>
      <c r="V190" s="1"/>
    </row>
    <row r="193" spans="1:2" x14ac:dyDescent="0.25">
      <c r="A193" t="s">
        <v>2</v>
      </c>
      <c r="B193">
        <f>D87+D88+D89+D90+D91+D92+D93++D94+D95+D96+D97+D98+D99+D100+D101+D102+D103+D104+D105+D106+D107+D108+D109+D110+D111+D112+D113+D114+D115+D116+D117</f>
        <v>52861</v>
      </c>
    </row>
    <row r="194" spans="1:2" x14ac:dyDescent="0.25">
      <c r="A194" t="s">
        <v>26</v>
      </c>
      <c r="B194">
        <f>I87+I88+I89+I90+I91+I92+I93+I94+I95+I96+I97+I98+I99+I100+I101+I102+I103+I104+I105+I106+I107+I108+I109+I110+I111+I112+I113+I114+I115</f>
        <v>91979</v>
      </c>
    </row>
    <row r="195" spans="1:2" x14ac:dyDescent="0.25">
      <c r="A195" t="s">
        <v>4</v>
      </c>
      <c r="B195" cm="1">
        <f t="array" ref="B195">N87:N87+N88+N89+N90+N91+N92+N93+N94+N95+N96+N97+N98+N99+N100+N101+N102+N103+N104+N105+N106+N107+N108+N109+N110+N111+N112+N113+N114+N115+N116+N117</f>
        <v>223898</v>
      </c>
    </row>
    <row r="196" spans="1:2" x14ac:dyDescent="0.25">
      <c r="A196" t="s">
        <v>21</v>
      </c>
      <c r="B196">
        <f>S87+S88+S89+S90+S91+S92+S93+S94+S96++S97+S98+S99+S100+S101+S102+S103+S104+S106++S107+S108+S109+S110+S111+S112+S113+S114+S115+S116</f>
        <v>293405</v>
      </c>
    </row>
    <row r="197" spans="1:2" x14ac:dyDescent="0.25">
      <c r="A197" t="s">
        <v>6</v>
      </c>
      <c r="B197">
        <f>D123+D124+D125+D126+D127+D128+D129+D130+D131+D132+D133+D134+D135+D136+D137+D138+D139+D140+D141+D142+D143+D144+D145+D146+D147+D148+D149+D150+D151+D152+D153</f>
        <v>436119</v>
      </c>
    </row>
    <row r="198" spans="1:2" x14ac:dyDescent="0.25">
      <c r="A198" t="s">
        <v>7</v>
      </c>
      <c r="B198">
        <f>I123+I124+I125+I126+I127+I128+I129+I130+I131+I132+I133+I134+I135+I136+I137+I138+I139+I140+I141+I142+I143+I144+I145+I146+I147+I148+I149+I150+I151+I152</f>
        <v>486623</v>
      </c>
    </row>
    <row r="199" spans="1:2" x14ac:dyDescent="0.25">
      <c r="A199" t="s">
        <v>8</v>
      </c>
      <c r="B199">
        <f>N123+N124+N125+N126+N127+N128+N129+N130+N131+N132++N133+N134+N135+N136+N137+N138+N139+N140+N141+N142+N143+N144+N145+N146+N147+N148+N149+N150+N151+N152+N153</f>
        <v>482453</v>
      </c>
    </row>
    <row r="200" spans="1:2" x14ac:dyDescent="0.25">
      <c r="A200" t="s">
        <v>9</v>
      </c>
      <c r="B200">
        <f>S123+S124+S125+S126+S127+S128+S129+S130+S131+S132+S133+S134+S135+S136+S137+S138+S139+S140+S141+S142+S143+S144+S145+S146+S147+S148+S149+S150+S151+S152+S153</f>
        <v>431894</v>
      </c>
    </row>
    <row r="201" spans="1:2" x14ac:dyDescent="0.25">
      <c r="A201" t="s">
        <v>10</v>
      </c>
      <c r="B201">
        <f>D159+D160+D161+D162+D163+D164+D165+D166+D167+D168+D169+D170+D171+D172+D173+D174+D175+D176+D177+D178+D179+D180+D181+D182+D183+D184+D185+D186+D187+D188+D189</f>
        <v>274063</v>
      </c>
    </row>
    <row r="202" spans="1:2" x14ac:dyDescent="0.25">
      <c r="A202" t="s">
        <v>11</v>
      </c>
      <c r="B202">
        <f>I159+I160+I161+I162+I163+I164+I165+I166+I167+I168+I169+I170+I171+I172+I173+I174+I175+I176+I177+I178+I179+I180+I181+I182+I183+I184+I185+I186+I187+I188+I189</f>
        <v>129620</v>
      </c>
    </row>
    <row r="203" spans="1:2" x14ac:dyDescent="0.25">
      <c r="A203" t="s">
        <v>12</v>
      </c>
      <c r="B203">
        <f>N159+N160+N161+N162+N163+N164+N165+N166+N167+N168+N169+N170+N171+N172+N173+N174+N175+N176+N177+N178+N179+N180+N181+N182+N183+N184+N185+N186+N187+N188+N189</f>
        <v>50902</v>
      </c>
    </row>
    <row r="204" spans="1:2" x14ac:dyDescent="0.25">
      <c r="A204" t="s">
        <v>13</v>
      </c>
      <c r="B204">
        <f>S159+S160+S161+S162++S163+S164+S165+S166+S167+S168+S169+S170+S171+S172+S173+S174+S175+S176+S177+S178+S179+S180+S181+S182+S183+S184+S185+S186+S187+S188+S189</f>
        <v>34982</v>
      </c>
    </row>
    <row r="210" spans="1:32" x14ac:dyDescent="0.25">
      <c r="A210" s="4"/>
      <c r="B210" s="9">
        <v>1</v>
      </c>
      <c r="C210" s="9">
        <v>2</v>
      </c>
      <c r="D210" s="9">
        <v>3</v>
      </c>
      <c r="E210" s="9">
        <v>4</v>
      </c>
      <c r="F210" s="9">
        <v>5</v>
      </c>
      <c r="G210" s="9">
        <v>6</v>
      </c>
      <c r="H210" s="9">
        <v>7</v>
      </c>
      <c r="I210" s="9">
        <v>8</v>
      </c>
      <c r="J210" s="9">
        <v>9</v>
      </c>
      <c r="K210" s="9">
        <v>10</v>
      </c>
      <c r="L210" s="9">
        <v>11</v>
      </c>
      <c r="M210" s="9">
        <v>12</v>
      </c>
      <c r="N210" s="9">
        <v>13</v>
      </c>
      <c r="O210" s="9">
        <v>14</v>
      </c>
      <c r="P210" s="9">
        <v>15</v>
      </c>
      <c r="Q210" s="9">
        <v>16</v>
      </c>
      <c r="R210" s="9">
        <v>17</v>
      </c>
      <c r="S210" s="9">
        <v>18</v>
      </c>
      <c r="T210" s="9">
        <v>19</v>
      </c>
      <c r="U210" s="9">
        <v>20</v>
      </c>
      <c r="V210" s="9">
        <v>21</v>
      </c>
      <c r="W210" s="9">
        <v>22</v>
      </c>
      <c r="X210" s="9">
        <v>23</v>
      </c>
      <c r="Y210" s="9">
        <v>24</v>
      </c>
      <c r="Z210" s="9">
        <v>25</v>
      </c>
      <c r="AA210" s="9">
        <v>26</v>
      </c>
      <c r="AB210" s="9">
        <v>27</v>
      </c>
      <c r="AC210" s="9">
        <v>28</v>
      </c>
      <c r="AD210" s="9">
        <v>29</v>
      </c>
      <c r="AE210" s="9">
        <v>30</v>
      </c>
      <c r="AF210" s="9">
        <v>31</v>
      </c>
    </row>
    <row r="211" spans="1:32" x14ac:dyDescent="0.25">
      <c r="A211" s="9" t="s">
        <v>12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 x14ac:dyDescent="0.25">
      <c r="A212" s="9" t="s">
        <v>13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 x14ac:dyDescent="0.25">
      <c r="A213" s="9" t="s">
        <v>2</v>
      </c>
      <c r="B213" s="4">
        <v>0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15</v>
      </c>
      <c r="S213" s="4">
        <v>5</v>
      </c>
      <c r="T213" s="4">
        <v>0</v>
      </c>
      <c r="U213" s="4">
        <v>0</v>
      </c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 x14ac:dyDescent="0.25">
      <c r="A214" s="9" t="s">
        <v>26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 x14ac:dyDescent="0.25">
      <c r="A215" s="9" t="s">
        <v>4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27" spans="1:17" x14ac:dyDescent="0.25">
      <c r="O227" s="1"/>
      <c r="P227" s="1"/>
      <c r="Q227" s="1"/>
    </row>
    <row r="237" spans="1:17" x14ac:dyDescent="0.25">
      <c r="C237" t="s">
        <v>27</v>
      </c>
    </row>
    <row r="238" spans="1:17" x14ac:dyDescent="0.25">
      <c r="A238" t="s">
        <v>28</v>
      </c>
      <c r="B238">
        <v>162.69999999999999</v>
      </c>
      <c r="C238">
        <v>200</v>
      </c>
    </row>
    <row r="239" spans="1:17" x14ac:dyDescent="0.25">
      <c r="A239" t="s">
        <v>29</v>
      </c>
      <c r="B239">
        <v>306.2</v>
      </c>
      <c r="C239">
        <v>200</v>
      </c>
    </row>
    <row r="240" spans="1:17" x14ac:dyDescent="0.25">
      <c r="A240" t="s">
        <v>30</v>
      </c>
      <c r="B240">
        <v>387.29999999999995</v>
      </c>
      <c r="C240">
        <v>200</v>
      </c>
    </row>
    <row r="241" spans="1:5" x14ac:dyDescent="0.25">
      <c r="A241" t="s">
        <v>31</v>
      </c>
      <c r="B241">
        <v>463.40000000000015</v>
      </c>
      <c r="C241">
        <v>200</v>
      </c>
    </row>
    <row r="242" spans="1:5" x14ac:dyDescent="0.25">
      <c r="A242" t="s">
        <v>32</v>
      </c>
      <c r="B242">
        <v>630.30000000000007</v>
      </c>
      <c r="C242">
        <v>200</v>
      </c>
    </row>
    <row r="243" spans="1:5" x14ac:dyDescent="0.25">
      <c r="A243" t="s">
        <v>33</v>
      </c>
      <c r="B243">
        <v>640.4</v>
      </c>
      <c r="C243">
        <v>200</v>
      </c>
    </row>
    <row r="244" spans="1:5" x14ac:dyDescent="0.25">
      <c r="A244" t="s">
        <v>34</v>
      </c>
      <c r="B244">
        <v>746.6</v>
      </c>
      <c r="C244">
        <v>200</v>
      </c>
    </row>
    <row r="245" spans="1:5" x14ac:dyDescent="0.25">
      <c r="A245" t="s">
        <v>35</v>
      </c>
      <c r="B245">
        <v>801.6</v>
      </c>
      <c r="C245">
        <v>200</v>
      </c>
    </row>
    <row r="246" spans="1:5" x14ac:dyDescent="0.25">
      <c r="A246" t="s">
        <v>36</v>
      </c>
      <c r="B246">
        <v>633.10000000000014</v>
      </c>
      <c r="C246">
        <v>200</v>
      </c>
    </row>
    <row r="247" spans="1:5" x14ac:dyDescent="0.25">
      <c r="A247" t="s">
        <v>37</v>
      </c>
      <c r="B247">
        <v>481.20000000000005</v>
      </c>
      <c r="C247">
        <v>200</v>
      </c>
    </row>
    <row r="248" spans="1:5" x14ac:dyDescent="0.25">
      <c r="A248" t="s">
        <v>38</v>
      </c>
      <c r="B248">
        <v>272.39999999999998</v>
      </c>
      <c r="C248">
        <v>200</v>
      </c>
    </row>
    <row r="249" spans="1:5" x14ac:dyDescent="0.25">
      <c r="A249" t="s">
        <v>39</v>
      </c>
      <c r="C249">
        <v>200</v>
      </c>
    </row>
    <row r="250" spans="1:5" x14ac:dyDescent="0.25">
      <c r="A250" t="s">
        <v>40</v>
      </c>
    </row>
    <row r="252" spans="1:5" x14ac:dyDescent="0.25">
      <c r="E252" t="s">
        <v>41</v>
      </c>
    </row>
    <row r="253" spans="1:5" x14ac:dyDescent="0.25">
      <c r="E253" t="s">
        <v>42</v>
      </c>
    </row>
  </sheetData>
  <autoFilter ref="B71:M71" xr:uid="{F7A2D9E5-2675-4145-AC6D-D34DC6FC7D49}"/>
  <conditionalFormatting sqref="B87:B117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{C0358D0C-8460-44C9-B5BB-D7BA6BB09F66}</x14:id>
        </ext>
      </extLst>
    </cfRule>
    <cfRule type="top10" dxfId="42" priority="87" percent="1" rank="10"/>
  </conditionalFormatting>
  <conditionalFormatting sqref="B123:B153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{DB0E567D-43DE-4AE8-AB04-4F7998F86E91}</x14:id>
        </ext>
      </extLst>
    </cfRule>
    <cfRule type="top10" dxfId="41" priority="64" rank="10"/>
  </conditionalFormatting>
  <conditionalFormatting sqref="B159:B17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{498700EF-A59B-9E40-A53A-5ADB3DC82F3E}</x14:id>
        </ext>
      </extLst>
    </cfRule>
    <cfRule type="top10" dxfId="40" priority="6" percent="1" rank="10"/>
  </conditionalFormatting>
  <conditionalFormatting sqref="B175:B189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{C4B3BA6C-D690-45EF-8681-0AEAFDD1B456}</x14:id>
        </ext>
      </extLst>
    </cfRule>
    <cfRule type="top10" dxfId="39" priority="30" percent="1" rank="10"/>
    <cfRule type="top10" dxfId="38" priority="57" rank="10"/>
  </conditionalFormatting>
  <conditionalFormatting sqref="B87:E117">
    <cfRule type="dataBar" priority="1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{C4B0D66B-6C64-4E00-815F-5063C062D061}</x14:id>
        </ext>
      </extLst>
    </cfRule>
  </conditionalFormatting>
  <conditionalFormatting sqref="B3:M34">
    <cfRule type="colorScale" priority="9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9:M70">
    <cfRule type="top10" dxfId="37" priority="89" percent="1" rank="10"/>
    <cfRule type="dataBar" priority="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{BC886202-81AC-4E6E-9524-E802BF4B077B}</x14:id>
        </ext>
      </extLst>
    </cfRule>
  </conditionalFormatting>
  <conditionalFormatting sqref="C87:C117">
    <cfRule type="top10" dxfId="36" priority="86" percent="1" rank="10"/>
    <cfRule type="dataBar" priority="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{B8D681CF-F175-4B03-99BE-0D5BAD31FCC1}</x14:id>
        </ext>
      </extLst>
    </cfRule>
  </conditionalFormatting>
  <conditionalFormatting sqref="C123:C153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{D8AA6E5F-CCEE-4CA2-AF05-FB33272E0BF5}</x14:id>
        </ext>
      </extLst>
    </cfRule>
    <cfRule type="top10" dxfId="35" priority="61" percent="1" rank="10"/>
    <cfRule type="top10" priority="62" rank="10"/>
  </conditionalFormatting>
  <conditionalFormatting sqref="C159:C174">
    <cfRule type="top10" dxfId="34" priority="3" percent="1" rank="10"/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{88EBB314-E8DD-3349-9757-307666D34DFB}</x14:id>
        </ext>
      </extLst>
    </cfRule>
  </conditionalFormatting>
  <conditionalFormatting sqref="C175:C189">
    <cfRule type="top10" dxfId="33" priority="29" percent="1" rank="10"/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{2B85CA55-B706-48BF-BF0B-ACBDC988F92D}</x14:id>
        </ext>
      </extLst>
    </cfRule>
    <cfRule type="top10" priority="55" rank="10"/>
    <cfRule type="top10" dxfId="32" priority="54" percent="1" rank="10"/>
  </conditionalFormatting>
  <conditionalFormatting sqref="D87:D117">
    <cfRule type="top10" dxfId="31" priority="85" percent="1" rank="10"/>
  </conditionalFormatting>
  <conditionalFormatting sqref="D123:D153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{3B4598AE-37BC-4127-A345-490A7D1093A5}</x14:id>
        </ext>
      </extLst>
    </cfRule>
    <cfRule type="top10" dxfId="30" priority="59" percent="1" rank="10"/>
  </conditionalFormatting>
  <conditionalFormatting sqref="D159:D174">
    <cfRule type="top10" dxfId="29" priority="1" percent="1" rank="10"/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{BFBFB850-02C3-784D-BC90-A1C774BC235F}</x14:id>
        </ext>
      </extLst>
    </cfRule>
  </conditionalFormatting>
  <conditionalFormatting sqref="D175:D189">
    <cfRule type="top10" dxfId="28" priority="52" percent="1" rank="10"/>
    <cfRule type="top10" dxfId="27" priority="26" percent="1" rank="10"/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{CED353B6-C9AE-4586-987A-DADA54B4FBCB}</x14:id>
        </ext>
      </extLst>
    </cfRule>
  </conditionalFormatting>
  <conditionalFormatting sqref="G87:G117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{27BAA8B5-942D-427B-A7A9-AE4A4A5777E9}</x14:id>
        </ext>
      </extLst>
    </cfRule>
    <cfRule type="top10" dxfId="26" priority="84" percent="1" rank="10"/>
  </conditionalFormatting>
  <conditionalFormatting sqref="G123:G153">
    <cfRule type="top10" dxfId="25" priority="49" percent="1" rank="10"/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{D535CC3A-4B7B-4A49-B7B3-D7DDE12DDC22}</x14:id>
        </ext>
      </extLst>
    </cfRule>
  </conditionalFormatting>
  <conditionalFormatting sqref="G159:G189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{801B8DF1-51AE-496B-AB8A-08125B3A1E82}</x14:id>
        </ext>
      </extLst>
    </cfRule>
    <cfRule type="top10" dxfId="24" priority="25" percent="1" rank="10"/>
  </conditionalFormatting>
  <conditionalFormatting sqref="G87:J117"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{FE4B0D08-934F-4B64-ADA2-809392D2B466}</x14:id>
        </ext>
      </extLst>
    </cfRule>
  </conditionalFormatting>
  <conditionalFormatting sqref="H87:H117">
    <cfRule type="top10" dxfId="23" priority="83" percent="1" rank="10"/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{173B1BDD-56FD-42B0-8535-30CACBE8592F}</x14:id>
        </ext>
      </extLst>
    </cfRule>
  </conditionalFormatting>
  <conditionalFormatting sqref="H123:H153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{5E8E6C0E-1337-4732-A22F-4947BF0359D8}</x14:id>
        </ext>
      </extLst>
    </cfRule>
    <cfRule type="top10" dxfId="22" priority="47" percent="1" rank="10"/>
  </conditionalFormatting>
  <conditionalFormatting sqref="H159:H189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{2A895259-985E-4DDC-92A7-80A2A0958853}</x14:id>
        </ext>
      </extLst>
    </cfRule>
    <cfRule type="top10" dxfId="21" priority="22" percent="1" rank="10"/>
  </conditionalFormatting>
  <conditionalFormatting sqref="I87:I116">
    <cfRule type="top10" dxfId="20" priority="82" percent="1" rank="10"/>
  </conditionalFormatting>
  <conditionalFormatting sqref="I123:I153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{0CD1CD1C-66CB-4DA0-8FEB-61A8FE731E8D}</x14:id>
        </ext>
      </extLst>
    </cfRule>
    <cfRule type="top10" dxfId="19" priority="45" percent="1" rank="10"/>
  </conditionalFormatting>
  <conditionalFormatting sqref="I159:I189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{D7429CD0-DF8C-4B80-AB42-5BA34B326B47}</x14:id>
        </ext>
      </extLst>
    </cfRule>
    <cfRule type="top10" dxfId="18" priority="20" percent="1" rank="10"/>
  </conditionalFormatting>
  <conditionalFormatting sqref="L87:L117">
    <cfRule type="top10" dxfId="17" priority="79" percent="1" rank="10"/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{70EDF215-DC5C-4AC6-932C-5446644353A3}</x14:id>
        </ext>
      </extLst>
    </cfRule>
  </conditionalFormatting>
  <conditionalFormatting sqref="L123:L153">
    <cfRule type="top10" dxfId="16" priority="44" percent="1" rank="10"/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{7D15E1EC-D342-4EB1-92A9-5BB8A403D19E}</x14:id>
        </ext>
      </extLst>
    </cfRule>
  </conditionalFormatting>
  <conditionalFormatting sqref="L159:L18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{0BC32325-B9C5-44F4-B41E-6B7493C1FC43}</x14:id>
        </ext>
      </extLst>
    </cfRule>
    <cfRule type="top10" dxfId="15" priority="18" percent="1" rank="10"/>
  </conditionalFormatting>
  <conditionalFormatting sqref="L87:O117">
    <cfRule type="dataBar" priority="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{5967D514-9990-46C6-AA21-A86C5823732E}</x14:id>
        </ext>
      </extLst>
    </cfRule>
  </conditionalFormatting>
  <conditionalFormatting sqref="M87:M117">
    <cfRule type="top10" dxfId="14" priority="80" percent="1" rank="10"/>
    <cfRule type="dataBar" priority="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{B4FD4DE9-8DDE-4131-A717-FD4A494A9EB7}</x14:id>
        </ext>
      </extLst>
    </cfRule>
  </conditionalFormatting>
  <conditionalFormatting sqref="M123:M153">
    <cfRule type="top10" dxfId="13" priority="42" percent="1" rank="10"/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{2F8C20CE-91E1-4319-A8F5-6B38A90A0BBF}</x14:id>
        </ext>
      </extLst>
    </cfRule>
  </conditionalFormatting>
  <conditionalFormatting sqref="M159:M189">
    <cfRule type="top10" dxfId="12" priority="15" percent="1" rank="10"/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{6376750A-9160-4633-9BEA-55D74B0D4E5A}</x14:id>
        </ext>
      </extLst>
    </cfRule>
  </conditionalFormatting>
  <conditionalFormatting sqref="N87:N117">
    <cfRule type="top10" dxfId="11" priority="81" percent="1" rank="10"/>
  </conditionalFormatting>
  <conditionalFormatting sqref="N123:N153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{CE76FB44-9FEF-4B13-A4CC-8262B5BD0082}</x14:id>
        </ext>
      </extLst>
    </cfRule>
    <cfRule type="top10" dxfId="10" priority="39" percent="1" rank="10"/>
  </conditionalFormatting>
  <conditionalFormatting sqref="N159:N189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{BC2BD5BE-BDE9-436A-9674-EDA2D5C5A40C}</x14:id>
        </ext>
      </extLst>
    </cfRule>
    <cfRule type="top10" dxfId="9" priority="13" percent="1" rank="10"/>
  </conditionalFormatting>
  <conditionalFormatting sqref="O3:Q33">
    <cfRule type="colorScale" priority="10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3:Z34">
    <cfRule type="colorScale" priority="10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87:Q117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{3B95BDFF-CDD8-410A-A210-DE037126A226}</x14:id>
        </ext>
      </extLst>
    </cfRule>
    <cfRule type="top10" dxfId="8" priority="78" percent="1" rank="10"/>
  </conditionalFormatting>
  <conditionalFormatting sqref="Q123:Q153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{29A33C37-245A-4B2C-BC2E-B9DD1413E0C0}</x14:id>
        </ext>
      </extLst>
    </cfRule>
    <cfRule type="top10" dxfId="7" priority="37" percent="1" rank="10"/>
  </conditionalFormatting>
  <conditionalFormatting sqref="Q159:Q18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{3023ADAF-7B8B-4BA9-ADC6-6E22A68629E8}</x14:id>
        </ext>
      </extLst>
    </cfRule>
    <cfRule type="top10" dxfId="6" priority="11" percent="1" rank="10"/>
  </conditionalFormatting>
  <conditionalFormatting sqref="R87:R117">
    <cfRule type="dataBar" priority="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{BA5DE31E-0C31-46AA-9166-92B2006B2D25}</x14:id>
        </ext>
      </extLst>
    </cfRule>
    <cfRule type="top10" dxfId="5" priority="75" percent="1" rank="10"/>
  </conditionalFormatting>
  <conditionalFormatting sqref="R123:R153">
    <cfRule type="top10" dxfId="4" priority="34" percent="1" rank="10"/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{1D60DB04-5795-4608-B820-6DAB49E95CEC}</x14:id>
        </ext>
      </extLst>
    </cfRule>
  </conditionalFormatting>
  <conditionalFormatting sqref="R159:R189">
    <cfRule type="top10" dxfId="3" priority="9" percent="1" rank="10"/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{1F69B8BC-5409-4A05-B2DB-B50AC178D9C1}</x14:id>
        </ext>
      </extLst>
    </cfRule>
  </conditionalFormatting>
  <conditionalFormatting sqref="S87:S117">
    <cfRule type="dataBar" priority="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{82EAFED9-38E6-4AB5-9593-B3EF3E320B88}</x14:id>
        </ext>
      </extLst>
    </cfRule>
    <cfRule type="top10" dxfId="2" priority="73" percent="1" rank="10"/>
  </conditionalFormatting>
  <conditionalFormatting sqref="S123:S153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{C6CC77EB-1328-40E5-B628-422ADDF566B2}</x14:id>
        </ext>
      </extLst>
    </cfRule>
    <cfRule type="top10" dxfId="1" priority="33" percent="1" rank="10"/>
  </conditionalFormatting>
  <conditionalFormatting sqref="S159:S189">
    <cfRule type="top10" dxfId="0" priority="7" percent="1" rank="10"/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{3618DE04-8012-4E26-B1F5-A3A7975D3FC2}</x14:id>
        </ext>
      </extLst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358D0C-8460-44C9-B5BB-D7BA6BB09F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B87:B117</xm:sqref>
        </x14:conditionalFormatting>
        <x14:conditionalFormatting xmlns:xm="http://schemas.microsoft.com/office/excel/2006/main">
          <x14:cfRule type="dataBar" id="{DB0E567D-43DE-4AE8-AB04-4F7998F86E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B123:B153</xm:sqref>
        </x14:conditionalFormatting>
        <x14:conditionalFormatting xmlns:xm="http://schemas.microsoft.com/office/excel/2006/main">
          <x14:cfRule type="dataBar" id="{498700EF-A59B-9E40-A53A-5ADB3DC82F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B159:B174</xm:sqref>
        </x14:conditionalFormatting>
        <x14:conditionalFormatting xmlns:xm="http://schemas.microsoft.com/office/excel/2006/main">
          <x14:cfRule type="dataBar" id="{C4B3BA6C-D690-45EF-8681-0AEAFDD1B4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B175:B189</xm:sqref>
        </x14:conditionalFormatting>
        <x14:conditionalFormatting xmlns:xm="http://schemas.microsoft.com/office/excel/2006/main">
          <x14:cfRule type="dataBar" id="{C4B0D66B-6C64-4E00-815F-5063C062D0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B87:E117</xm:sqref>
        </x14:conditionalFormatting>
        <x14:conditionalFormatting xmlns:xm="http://schemas.microsoft.com/office/excel/2006/main">
          <x14:cfRule type="dataBar" id="{BC886202-81AC-4E6E-9524-E802BF4B0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B39:M70</xm:sqref>
        </x14:conditionalFormatting>
        <x14:conditionalFormatting xmlns:xm="http://schemas.microsoft.com/office/excel/2006/main">
          <x14:cfRule type="dataBar" id="{B8D681CF-F175-4B03-99BE-0D5BAD31FC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C87:C117</xm:sqref>
        </x14:conditionalFormatting>
        <x14:conditionalFormatting xmlns:xm="http://schemas.microsoft.com/office/excel/2006/main">
          <x14:cfRule type="dataBar" id="{D8AA6E5F-CCEE-4CA2-AF05-FB33272E0B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C123:C153</xm:sqref>
        </x14:conditionalFormatting>
        <x14:conditionalFormatting xmlns:xm="http://schemas.microsoft.com/office/excel/2006/main">
          <x14:cfRule type="dataBar" id="{88EBB314-E8DD-3349-9757-307666D34D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C159:C174</xm:sqref>
        </x14:conditionalFormatting>
        <x14:conditionalFormatting xmlns:xm="http://schemas.microsoft.com/office/excel/2006/main">
          <x14:cfRule type="dataBar" id="{2B85CA55-B706-48BF-BF0B-ACBDC988F9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C175:C189</xm:sqref>
        </x14:conditionalFormatting>
        <x14:conditionalFormatting xmlns:xm="http://schemas.microsoft.com/office/excel/2006/main">
          <x14:cfRule type="dataBar" id="{3B4598AE-37BC-4127-A345-490A7D1093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D123:D153</xm:sqref>
        </x14:conditionalFormatting>
        <x14:conditionalFormatting xmlns:xm="http://schemas.microsoft.com/office/excel/2006/main">
          <x14:cfRule type="dataBar" id="{BFBFB850-02C3-784D-BC90-A1C774BC23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D159:D174</xm:sqref>
        </x14:conditionalFormatting>
        <x14:conditionalFormatting xmlns:xm="http://schemas.microsoft.com/office/excel/2006/main">
          <x14:cfRule type="dataBar" id="{CED353B6-C9AE-4586-987A-DADA54B4FB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D175:D189</xm:sqref>
        </x14:conditionalFormatting>
        <x14:conditionalFormatting xmlns:xm="http://schemas.microsoft.com/office/excel/2006/main">
          <x14:cfRule type="dataBar" id="{27BAA8B5-942D-427B-A7A9-AE4A4A5777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G87:G117</xm:sqref>
        </x14:conditionalFormatting>
        <x14:conditionalFormatting xmlns:xm="http://schemas.microsoft.com/office/excel/2006/main">
          <x14:cfRule type="dataBar" id="{D535CC3A-4B7B-4A49-B7B3-D7DDE12DDC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G123:G153</xm:sqref>
        </x14:conditionalFormatting>
        <x14:conditionalFormatting xmlns:xm="http://schemas.microsoft.com/office/excel/2006/main">
          <x14:cfRule type="dataBar" id="{801B8DF1-51AE-496B-AB8A-08125B3A1E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G159:G189</xm:sqref>
        </x14:conditionalFormatting>
        <x14:conditionalFormatting xmlns:xm="http://schemas.microsoft.com/office/excel/2006/main">
          <x14:cfRule type="dataBar" id="{FE4B0D08-934F-4B64-ADA2-809392D2B4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G87:J117</xm:sqref>
        </x14:conditionalFormatting>
        <x14:conditionalFormatting xmlns:xm="http://schemas.microsoft.com/office/excel/2006/main">
          <x14:cfRule type="dataBar" id="{173B1BDD-56FD-42B0-8535-30CACBE859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H87:H117</xm:sqref>
        </x14:conditionalFormatting>
        <x14:conditionalFormatting xmlns:xm="http://schemas.microsoft.com/office/excel/2006/main">
          <x14:cfRule type="dataBar" id="{5E8E6C0E-1337-4732-A22F-4947BF0359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H123:H153</xm:sqref>
        </x14:conditionalFormatting>
        <x14:conditionalFormatting xmlns:xm="http://schemas.microsoft.com/office/excel/2006/main">
          <x14:cfRule type="dataBar" id="{2A895259-985E-4DDC-92A7-80A2A09588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H159:H189</xm:sqref>
        </x14:conditionalFormatting>
        <x14:conditionalFormatting xmlns:xm="http://schemas.microsoft.com/office/excel/2006/main">
          <x14:cfRule type="dataBar" id="{0CD1CD1C-66CB-4DA0-8FEB-61A8FE731E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I123:I153</xm:sqref>
        </x14:conditionalFormatting>
        <x14:conditionalFormatting xmlns:xm="http://schemas.microsoft.com/office/excel/2006/main">
          <x14:cfRule type="dataBar" id="{D7429CD0-DF8C-4B80-AB42-5BA34B326B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I159:I189</xm:sqref>
        </x14:conditionalFormatting>
        <x14:conditionalFormatting xmlns:xm="http://schemas.microsoft.com/office/excel/2006/main">
          <x14:cfRule type="dataBar" id="{70EDF215-DC5C-4AC6-932C-5446644353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L87:L117</xm:sqref>
        </x14:conditionalFormatting>
        <x14:conditionalFormatting xmlns:xm="http://schemas.microsoft.com/office/excel/2006/main">
          <x14:cfRule type="dataBar" id="{7D15E1EC-D342-4EB1-92A9-5BB8A403D1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L123:L153</xm:sqref>
        </x14:conditionalFormatting>
        <x14:conditionalFormatting xmlns:xm="http://schemas.microsoft.com/office/excel/2006/main">
          <x14:cfRule type="dataBar" id="{0BC32325-B9C5-44F4-B41E-6B7493C1FC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L159:L189</xm:sqref>
        </x14:conditionalFormatting>
        <x14:conditionalFormatting xmlns:xm="http://schemas.microsoft.com/office/excel/2006/main">
          <x14:cfRule type="dataBar" id="{5967D514-9990-46C6-AA21-A86C582373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L87:O117</xm:sqref>
        </x14:conditionalFormatting>
        <x14:conditionalFormatting xmlns:xm="http://schemas.microsoft.com/office/excel/2006/main">
          <x14:cfRule type="dataBar" id="{B4FD4DE9-8DDE-4131-A717-FD4A494A9E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M87:M117</xm:sqref>
        </x14:conditionalFormatting>
        <x14:conditionalFormatting xmlns:xm="http://schemas.microsoft.com/office/excel/2006/main">
          <x14:cfRule type="dataBar" id="{2F8C20CE-91E1-4319-A8F5-6B38A90A0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M123:M153</xm:sqref>
        </x14:conditionalFormatting>
        <x14:conditionalFormatting xmlns:xm="http://schemas.microsoft.com/office/excel/2006/main">
          <x14:cfRule type="dataBar" id="{6376750A-9160-4633-9BEA-55D74B0D4E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M159:M189</xm:sqref>
        </x14:conditionalFormatting>
        <x14:conditionalFormatting xmlns:xm="http://schemas.microsoft.com/office/excel/2006/main">
          <x14:cfRule type="dataBar" id="{CE76FB44-9FEF-4B13-A4CC-8262B5BD00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N123:N153</xm:sqref>
        </x14:conditionalFormatting>
        <x14:conditionalFormatting xmlns:xm="http://schemas.microsoft.com/office/excel/2006/main">
          <x14:cfRule type="dataBar" id="{BC2BD5BE-BDE9-436A-9674-EDA2D5C5A4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N159:N189</xm:sqref>
        </x14:conditionalFormatting>
        <x14:conditionalFormatting xmlns:xm="http://schemas.microsoft.com/office/excel/2006/main">
          <x14:cfRule type="dataBar" id="{3B95BDFF-CDD8-410A-A210-DE037126A2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Q87:Q117</xm:sqref>
        </x14:conditionalFormatting>
        <x14:conditionalFormatting xmlns:xm="http://schemas.microsoft.com/office/excel/2006/main">
          <x14:cfRule type="dataBar" id="{29A33C37-245A-4B2C-BC2E-B9DD1413E0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Q123:Q153</xm:sqref>
        </x14:conditionalFormatting>
        <x14:conditionalFormatting xmlns:xm="http://schemas.microsoft.com/office/excel/2006/main">
          <x14:cfRule type="dataBar" id="{3023ADAF-7B8B-4BA9-ADC6-6E22A68629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Q159:Q189</xm:sqref>
        </x14:conditionalFormatting>
        <x14:conditionalFormatting xmlns:xm="http://schemas.microsoft.com/office/excel/2006/main">
          <x14:cfRule type="dataBar" id="{BA5DE31E-0C31-46AA-9166-92B2006B2D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R87:R117</xm:sqref>
        </x14:conditionalFormatting>
        <x14:conditionalFormatting xmlns:xm="http://schemas.microsoft.com/office/excel/2006/main">
          <x14:cfRule type="dataBar" id="{1D60DB04-5795-4608-B820-6DAB49E95C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R123:R153</xm:sqref>
        </x14:conditionalFormatting>
        <x14:conditionalFormatting xmlns:xm="http://schemas.microsoft.com/office/excel/2006/main">
          <x14:cfRule type="dataBar" id="{1F69B8BC-5409-4A05-B2DB-B50AC178D9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R159:R189</xm:sqref>
        </x14:conditionalFormatting>
        <x14:conditionalFormatting xmlns:xm="http://schemas.microsoft.com/office/excel/2006/main">
          <x14:cfRule type="dataBar" id="{82EAFED9-38E6-4AB5-9593-B3EF3E320B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S87:S117</xm:sqref>
        </x14:conditionalFormatting>
        <x14:conditionalFormatting xmlns:xm="http://schemas.microsoft.com/office/excel/2006/main">
          <x14:cfRule type="dataBar" id="{C6CC77EB-1328-40E5-B628-422ADDF566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S123:S153</xm:sqref>
        </x14:conditionalFormatting>
        <x14:conditionalFormatting xmlns:xm="http://schemas.microsoft.com/office/excel/2006/main">
          <x14:cfRule type="dataBar" id="{3618DE04-8012-4E26-B1F5-A3A7975D3F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S159:S189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7378-C55E-2242-A17D-DDA2BEB15C70}">
  <dimension ref="A1"/>
  <sheetViews>
    <sheetView zoomScaleNormal="60" zoomScaleSheetLayoutView="100"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62808-2724-C64D-B6FA-C20C706FE954}">
  <dimension ref="A1"/>
  <sheetViews>
    <sheetView zoomScaleNormal="60" zoomScaleSheetLayoutView="100"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Tabelle3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Hecken</dc:creator>
  <cp:keywords/>
  <dc:description/>
  <cp:lastModifiedBy>Thomas Hecken</cp:lastModifiedBy>
  <cp:revision/>
  <dcterms:created xsi:type="dcterms:W3CDTF">2024-03-28T14:46:53Z</dcterms:created>
  <dcterms:modified xsi:type="dcterms:W3CDTF">2025-01-01T22:36:28Z</dcterms:modified>
  <cp:category/>
  <cp:contentStatus/>
</cp:coreProperties>
</file>